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drawings/drawing15.xml" ContentType="application/vnd.openxmlformats-officedocument.drawing+xml"/>
  <Override PartName="/xl/comments14.xml" ContentType="application/vnd.openxmlformats-officedocument.spreadsheetml.comments+xml"/>
  <Override PartName="/xl/drawings/drawing16.xml" ContentType="application/vnd.openxmlformats-officedocument.drawing+xml"/>
  <Override PartName="/xl/comments15.xml" ContentType="application/vnd.openxmlformats-officedocument.spreadsheetml.comments+xml"/>
  <Override PartName="/xl/drawings/drawing17.xml" ContentType="application/vnd.openxmlformats-officedocument.drawing+xml"/>
  <Override PartName="/xl/comments16.xml" ContentType="application/vnd.openxmlformats-officedocument.spreadsheetml.comments+xml"/>
  <Override PartName="/xl/drawings/drawing18.xml" ContentType="application/vnd.openxmlformats-officedocument.drawing+xml"/>
  <Override PartName="/xl/comments17.xml" ContentType="application/vnd.openxmlformats-officedocument.spreadsheetml.comments+xml"/>
  <Override PartName="/xl/drawings/drawing19.xml" ContentType="application/vnd.openxmlformats-officedocument.drawing+xml"/>
  <Override PartName="/xl/comments18.xml" ContentType="application/vnd.openxmlformats-officedocument.spreadsheetml.comments+xml"/>
  <Override PartName="/xl/drawings/drawing20.xml" ContentType="application/vnd.openxmlformats-officedocument.drawing+xml"/>
  <Override PartName="/xl/comments19.xml" ContentType="application/vnd.openxmlformats-officedocument.spreadsheetml.comments+xml"/>
  <Override PartName="/xl/drawings/drawing21.xml" ContentType="application/vnd.openxmlformats-officedocument.drawing+xml"/>
  <Override PartName="/xl/comments20.xml" ContentType="application/vnd.openxmlformats-officedocument.spreadsheetml.comments+xml"/>
  <Override PartName="/xl/drawings/drawing22.xml" ContentType="application/vnd.openxmlformats-officedocument.drawing+xml"/>
  <Override PartName="/xl/comments2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9226"/>
  <workbookPr defaultThemeVersion="124226"/>
  <mc:AlternateContent xmlns:mc="http://schemas.openxmlformats.org/markup-compatibility/2006">
    <mc:Choice Requires="x15">
      <x15ac:absPath xmlns:x15ac="http://schemas.microsoft.com/office/spreadsheetml/2010/11/ac" url="D:\escritorio\SG-SST Resolución 1111\I. PLANEAR\Estandar 1 Recursos 10%\E1.2 Estándar Capacitación en el SG-SST (6%)\E1.2.1\"/>
    </mc:Choice>
  </mc:AlternateContent>
  <xr:revisionPtr revIDLastSave="0" documentId="8_{19DADDDE-C068-4162-A158-07E770EA181B}" xr6:coauthVersionLast="32" xr6:coauthVersionMax="32" xr10:uidLastSave="{00000000-0000-0000-0000-000000000000}"/>
  <bookViews>
    <workbookView xWindow="0" yWindow="465" windowWidth="12240" windowHeight="7575" tabRatio="809" firstSheet="3" activeTab="2" xr2:uid="{00000000-000D-0000-FFFF-FFFF00000000}"/>
  </bookViews>
  <sheets>
    <sheet name="METODOLOGIA" sheetId="18" r:id="rId1"/>
    <sheet name="GERENTE" sheetId="51" r:id="rId2"/>
    <sheet name="ASESOR COMERCIAL" sheetId="46" r:id="rId3"/>
    <sheet name="AUXILIAR ADMINISTRATIVO" sheetId="45" r:id="rId4"/>
    <sheet name="ADMINISTRADOR" sheetId="20" r:id="rId5"/>
    <sheet name="LOGISTICA" sheetId="26" r:id="rId6"/>
    <sheet name="GUARDAS DE SEGURIDAD" sheetId="38" r:id="rId7"/>
    <sheet name="JEFE SERVICIO CLIENTE" sheetId="43" r:id="rId8"/>
    <sheet name="GTE OPERATIVO" sheetId="34" state="hidden" r:id="rId9"/>
    <sheet name="JEFE DE LEGALIZACION" sheetId="47" state="hidden" r:id="rId10"/>
    <sheet name="OPERADORA MAQUINARIA" sheetId="21" state="hidden" r:id="rId11"/>
    <sheet name="AUX DE CARTERA" sheetId="25" r:id="rId12"/>
    <sheet name="ADMON AGENCIA" sheetId="29" state="hidden" r:id="rId13"/>
    <sheet name="ADMON AGENCIA COURRIER" sheetId="13" state="hidden" r:id="rId14"/>
    <sheet name="COORD. LOGISTICO" sheetId="14" state="hidden" r:id="rId15"/>
    <sheet name="OPERADOR VEHICULO " sheetId="11" r:id="rId16"/>
    <sheet name="SUPERVISOR LOGISTICO " sheetId="16" state="hidden" r:id="rId17"/>
    <sheet name="AFORADOR" sheetId="36" state="hidden" r:id="rId18"/>
    <sheet name="DIGITADOR" sheetId="32" state="hidden" r:id="rId19"/>
    <sheet name="AUX DOCUMENTAL" sheetId="24" state="hidden" r:id="rId20"/>
    <sheet name="ASISTENTE NOMINA" sheetId="35" r:id="rId21"/>
    <sheet name="MENSAJERO" sheetId="50" state="hidden" r:id="rId22"/>
    <sheet name="AUX. SERVICIOS GENERALES" sheetId="27" state="hidden" r:id="rId23"/>
    <sheet name="PRACTICANTE LOGISTICO" sheetId="53" state="hidden" r:id="rId24"/>
  </sheets>
  <definedNames>
    <definedName name="_xlnm.Print_Area" localSheetId="0">METODOLOGIA!$A$2:$O$28</definedName>
    <definedName name="_xlnm.Print_Titles" localSheetId="4">ADMINISTRADOR!$1:$11</definedName>
    <definedName name="_xlnm.Print_Titles" localSheetId="12">'ADMON AGENCIA'!$1:$11</definedName>
    <definedName name="_xlnm.Print_Titles" localSheetId="13">'ADMON AGENCIA COURRIER'!$1:$11</definedName>
    <definedName name="_xlnm.Print_Titles" localSheetId="17">AFORADOR!$1:$11</definedName>
    <definedName name="_xlnm.Print_Titles" localSheetId="2">'ASESOR COMERCIAL'!$1:$10</definedName>
    <definedName name="_xlnm.Print_Titles" localSheetId="20">'ASISTENTE NOMINA'!$1:$11</definedName>
    <definedName name="_xlnm.Print_Titles" localSheetId="11">'AUX DE CARTERA'!$1:$11</definedName>
    <definedName name="_xlnm.Print_Titles" localSheetId="19">'AUX DOCUMENTAL'!$1:$11</definedName>
    <definedName name="_xlnm.Print_Titles" localSheetId="22">'AUX. SERVICIOS GENERALES'!$1:$11</definedName>
    <definedName name="_xlnm.Print_Titles" localSheetId="3">'AUXILIAR ADMINISTRATIVO'!$1:$11</definedName>
    <definedName name="_xlnm.Print_Titles" localSheetId="14">'COORD. LOGISTICO'!$1:$11</definedName>
    <definedName name="_xlnm.Print_Titles" localSheetId="18">DIGITADOR!$1:$11</definedName>
    <definedName name="_xlnm.Print_Titles" localSheetId="1">GERENTE!$1:$11</definedName>
    <definedName name="_xlnm.Print_Titles" localSheetId="8">'GTE OPERATIVO'!$1:$11</definedName>
    <definedName name="_xlnm.Print_Titles" localSheetId="6">'GUARDAS DE SEGURIDAD'!$1:$11</definedName>
    <definedName name="_xlnm.Print_Titles" localSheetId="9">'JEFE DE LEGALIZACION'!$1:$11</definedName>
    <definedName name="_xlnm.Print_Titles" localSheetId="7">'JEFE SERVICIO CLIENTE'!$1:$11</definedName>
    <definedName name="_xlnm.Print_Titles" localSheetId="5">LOGISTICA!$1:$11</definedName>
    <definedName name="_xlnm.Print_Titles" localSheetId="21">MENSAJERO!$1:$11</definedName>
    <definedName name="_xlnm.Print_Titles" localSheetId="15">'OPERADOR VEHICULO '!$1:$11</definedName>
    <definedName name="_xlnm.Print_Titles" localSheetId="10">'OPERADORA MAQUINARIA'!$1:$11</definedName>
    <definedName name="_xlnm.Print_Titles" localSheetId="23">'PRACTICANTE LOGISTICO'!$1:$11</definedName>
    <definedName name="_xlnm.Print_Titles" localSheetId="16">'SUPERVISOR LOGISTICO '!$1:$11</definedName>
  </definedNames>
  <calcPr calcId="162913"/>
</workbook>
</file>

<file path=xl/calcChain.xml><?xml version="1.0" encoding="utf-8"?>
<calcChain xmlns="http://schemas.openxmlformats.org/spreadsheetml/2006/main">
  <c r="P17" i="51" l="1"/>
  <c r="S17" i="51"/>
  <c r="P37" i="50"/>
  <c r="S37" i="50" s="1"/>
  <c r="P37" i="38"/>
  <c r="S37" i="38" s="1"/>
  <c r="W37" i="38" s="1"/>
  <c r="X37" i="38" s="1"/>
  <c r="U37" i="38"/>
  <c r="P37" i="36"/>
  <c r="S37" i="36"/>
  <c r="W37" i="36" s="1"/>
  <c r="X37" i="36" s="1"/>
  <c r="U37" i="36"/>
  <c r="P37" i="16"/>
  <c r="S37" i="16" s="1"/>
  <c r="W37" i="16"/>
  <c r="X37" i="16" s="1"/>
  <c r="U37" i="16"/>
  <c r="P37" i="14"/>
  <c r="S37" i="14"/>
  <c r="W37" i="14" s="1"/>
  <c r="X37" i="14"/>
  <c r="U37" i="14"/>
  <c r="P37" i="11"/>
  <c r="S37" i="11" s="1"/>
  <c r="P47" i="34"/>
  <c r="S47" i="34" s="1"/>
  <c r="W47" i="34"/>
  <c r="X47" i="34" s="1"/>
  <c r="P42" i="53"/>
  <c r="S42" i="53" s="1"/>
  <c r="T42" i="53"/>
  <c r="P27" i="53"/>
  <c r="S27" i="53"/>
  <c r="P57" i="53"/>
  <c r="S57" i="53" s="1"/>
  <c r="T57" i="53"/>
  <c r="P52" i="53"/>
  <c r="S52" i="53"/>
  <c r="T52" i="53" s="1"/>
  <c r="P22" i="53"/>
  <c r="S22" i="53" s="1"/>
  <c r="T22" i="53"/>
  <c r="P62" i="53"/>
  <c r="S62" i="53"/>
  <c r="T62" i="53" s="1"/>
  <c r="P67" i="53"/>
  <c r="S67" i="53" s="1"/>
  <c r="T67" i="53"/>
  <c r="P37" i="53"/>
  <c r="S37" i="53"/>
  <c r="W37" i="53" s="1"/>
  <c r="X37" i="53" s="1"/>
  <c r="U37" i="53"/>
  <c r="P32" i="53"/>
  <c r="S32" i="53" s="1"/>
  <c r="W32" i="53"/>
  <c r="X32" i="53" s="1"/>
  <c r="W42" i="53"/>
  <c r="X42" i="53" s="1"/>
  <c r="P47" i="53"/>
  <c r="S47" i="53" s="1"/>
  <c r="W47" i="53" s="1"/>
  <c r="X47" i="53" s="1"/>
  <c r="W52" i="53"/>
  <c r="X52" i="53" s="1"/>
  <c r="W57" i="53"/>
  <c r="X57" i="53" s="1"/>
  <c r="W62" i="53"/>
  <c r="X62" i="53" s="1"/>
  <c r="W67" i="53"/>
  <c r="X67" i="53" s="1"/>
  <c r="U67" i="53"/>
  <c r="U62" i="53"/>
  <c r="U57" i="53"/>
  <c r="U52" i="53"/>
  <c r="U47" i="53"/>
  <c r="U42" i="53"/>
  <c r="U32" i="53"/>
  <c r="U27" i="53"/>
  <c r="W22" i="53"/>
  <c r="X22" i="53" s="1"/>
  <c r="U22" i="53"/>
  <c r="P17" i="53"/>
  <c r="S17" i="53"/>
  <c r="W17" i="53" s="1"/>
  <c r="X17" i="53" s="1"/>
  <c r="U17" i="53"/>
  <c r="P12" i="53"/>
  <c r="S12" i="53" s="1"/>
  <c r="T12" i="53" s="1"/>
  <c r="W12" i="53"/>
  <c r="X12" i="53" s="1"/>
  <c r="U12" i="53"/>
  <c r="U57" i="51"/>
  <c r="P57" i="51"/>
  <c r="S57" i="51"/>
  <c r="U52" i="51"/>
  <c r="P52" i="51"/>
  <c r="S52" i="51" s="1"/>
  <c r="W52" i="51" s="1"/>
  <c r="X52" i="51" s="1"/>
  <c r="U47" i="51"/>
  <c r="P47" i="51"/>
  <c r="S47" i="51"/>
  <c r="U42" i="51"/>
  <c r="P42" i="51"/>
  <c r="S42" i="51" s="1"/>
  <c r="U37" i="51"/>
  <c r="P37" i="51"/>
  <c r="S37" i="51"/>
  <c r="W37" i="51" s="1"/>
  <c r="X37" i="51" s="1"/>
  <c r="U32" i="51"/>
  <c r="P32" i="51"/>
  <c r="S32" i="51" s="1"/>
  <c r="U27" i="51"/>
  <c r="P27" i="51"/>
  <c r="S27" i="51"/>
  <c r="W27" i="51" s="1"/>
  <c r="X27" i="51" s="1"/>
  <c r="U22" i="51"/>
  <c r="P22" i="51"/>
  <c r="S22" i="51" s="1"/>
  <c r="U17" i="51"/>
  <c r="U12" i="51"/>
  <c r="P12" i="51"/>
  <c r="S12" i="51" s="1"/>
  <c r="U52" i="29"/>
  <c r="P52" i="29"/>
  <c r="S52" i="29"/>
  <c r="U62" i="50"/>
  <c r="P62" i="50"/>
  <c r="S62" i="50" s="1"/>
  <c r="U57" i="50"/>
  <c r="P57" i="50"/>
  <c r="S57" i="50"/>
  <c r="U52" i="50"/>
  <c r="P52" i="50"/>
  <c r="S52" i="50" s="1"/>
  <c r="U47" i="50"/>
  <c r="P47" i="50"/>
  <c r="S47" i="50"/>
  <c r="U42" i="50"/>
  <c r="P42" i="50"/>
  <c r="S42" i="50" s="1"/>
  <c r="W42" i="50" s="1"/>
  <c r="X42" i="50" s="1"/>
  <c r="U32" i="50"/>
  <c r="P32" i="50"/>
  <c r="S32" i="50"/>
  <c r="W32" i="50" s="1"/>
  <c r="U27" i="50"/>
  <c r="P27" i="50"/>
  <c r="S27" i="50" s="1"/>
  <c r="W27" i="50" s="1"/>
  <c r="X27" i="50" s="1"/>
  <c r="U22" i="50"/>
  <c r="P22" i="50"/>
  <c r="S22" i="50"/>
  <c r="U17" i="50"/>
  <c r="P17" i="50"/>
  <c r="S17" i="50" s="1"/>
  <c r="W17" i="50" s="1"/>
  <c r="X17" i="50" s="1"/>
  <c r="U12" i="50"/>
  <c r="P12" i="50"/>
  <c r="S12" i="50"/>
  <c r="W12" i="50" s="1"/>
  <c r="X12" i="50" s="1"/>
  <c r="U57" i="47"/>
  <c r="P57" i="47"/>
  <c r="S57" i="47" s="1"/>
  <c r="U52" i="47"/>
  <c r="P52" i="47"/>
  <c r="S52" i="47"/>
  <c r="U47" i="47"/>
  <c r="P47" i="47"/>
  <c r="S47" i="47" s="1"/>
  <c r="U42" i="47"/>
  <c r="P42" i="47"/>
  <c r="S42" i="47"/>
  <c r="W42" i="47" s="1"/>
  <c r="X42" i="47" s="1"/>
  <c r="U37" i="47"/>
  <c r="P37" i="47"/>
  <c r="S37" i="47" s="1"/>
  <c r="W37" i="47" s="1"/>
  <c r="X37" i="47" s="1"/>
  <c r="U32" i="47"/>
  <c r="P32" i="47"/>
  <c r="S32" i="47"/>
  <c r="U27" i="47"/>
  <c r="P27" i="47"/>
  <c r="S27" i="47" s="1"/>
  <c r="W27" i="47" s="1"/>
  <c r="X27" i="47" s="1"/>
  <c r="U22" i="47"/>
  <c r="P22" i="47"/>
  <c r="S22" i="47"/>
  <c r="U17" i="47"/>
  <c r="P17" i="47"/>
  <c r="S17" i="47" s="1"/>
  <c r="W17" i="47" s="1"/>
  <c r="X17" i="47" s="1"/>
  <c r="U12" i="47"/>
  <c r="P12" i="47"/>
  <c r="S12" i="47"/>
  <c r="U47" i="26"/>
  <c r="P47" i="26"/>
  <c r="S47" i="26" s="1"/>
  <c r="T61" i="46"/>
  <c r="O61" i="46"/>
  <c r="R61" i="46"/>
  <c r="T56" i="46"/>
  <c r="O56" i="46"/>
  <c r="R56" i="46" s="1"/>
  <c r="T51" i="46"/>
  <c r="O51" i="46"/>
  <c r="R51" i="46"/>
  <c r="T46" i="46"/>
  <c r="O46" i="46"/>
  <c r="R46" i="46" s="1"/>
  <c r="T41" i="46"/>
  <c r="O41" i="46"/>
  <c r="R41" i="46"/>
  <c r="T36" i="46"/>
  <c r="O36" i="46"/>
  <c r="R36" i="46" s="1"/>
  <c r="V36" i="46"/>
  <c r="W36" i="46" s="1"/>
  <c r="T31" i="46"/>
  <c r="O31" i="46"/>
  <c r="R31" i="46"/>
  <c r="T26" i="46"/>
  <c r="O26" i="46"/>
  <c r="R26" i="46" s="1"/>
  <c r="V26" i="46"/>
  <c r="W26" i="46" s="1"/>
  <c r="T21" i="46"/>
  <c r="O21" i="46"/>
  <c r="R21" i="46"/>
  <c r="T16" i="46"/>
  <c r="O16" i="46"/>
  <c r="R16" i="46" s="1"/>
  <c r="V16" i="46"/>
  <c r="W16" i="46" s="1"/>
  <c r="T11" i="46"/>
  <c r="O11" i="46"/>
  <c r="R11" i="46"/>
  <c r="U62" i="45"/>
  <c r="P62" i="45"/>
  <c r="S62" i="45" s="1"/>
  <c r="U57" i="45"/>
  <c r="P57" i="45"/>
  <c r="S57" i="45"/>
  <c r="U52" i="45"/>
  <c r="P52" i="45"/>
  <c r="S52" i="45" s="1"/>
  <c r="U47" i="45"/>
  <c r="P47" i="45"/>
  <c r="S47" i="45"/>
  <c r="U42" i="45"/>
  <c r="P42" i="45"/>
  <c r="S42" i="45" s="1"/>
  <c r="U37" i="45"/>
  <c r="P37" i="45"/>
  <c r="S37" i="45"/>
  <c r="W37" i="45" s="1"/>
  <c r="X37" i="45" s="1"/>
  <c r="U32" i="45"/>
  <c r="P32" i="45"/>
  <c r="S32" i="45" s="1"/>
  <c r="U27" i="45"/>
  <c r="P27" i="45"/>
  <c r="S27" i="45"/>
  <c r="W27" i="45" s="1"/>
  <c r="X27" i="45" s="1"/>
  <c r="U22" i="45"/>
  <c r="P22" i="45"/>
  <c r="S22" i="45" s="1"/>
  <c r="U17" i="45"/>
  <c r="P17" i="45"/>
  <c r="S17" i="45"/>
  <c r="W17" i="45" s="1"/>
  <c r="X17" i="45" s="1"/>
  <c r="U12" i="45"/>
  <c r="P12" i="45"/>
  <c r="S12" i="45" s="1"/>
  <c r="U47" i="21"/>
  <c r="P47" i="21"/>
  <c r="S47" i="21"/>
  <c r="W47" i="21" s="1"/>
  <c r="X47" i="21" s="1"/>
  <c r="U62" i="43"/>
  <c r="P62" i="43"/>
  <c r="S62" i="43" s="1"/>
  <c r="W62" i="43" s="1"/>
  <c r="X62" i="43" s="1"/>
  <c r="U57" i="43"/>
  <c r="P57" i="43"/>
  <c r="S57" i="43"/>
  <c r="U52" i="43"/>
  <c r="P52" i="43"/>
  <c r="S52" i="43" s="1"/>
  <c r="U47" i="43"/>
  <c r="P47" i="43"/>
  <c r="S47" i="43"/>
  <c r="W47" i="43" s="1"/>
  <c r="U42" i="43"/>
  <c r="P42" i="43"/>
  <c r="S42" i="43" s="1"/>
  <c r="W42" i="43" s="1"/>
  <c r="X42" i="43" s="1"/>
  <c r="U37" i="43"/>
  <c r="P37" i="43"/>
  <c r="S37" i="43"/>
  <c r="W37" i="43" s="1"/>
  <c r="X37" i="43" s="1"/>
  <c r="U32" i="43"/>
  <c r="P32" i="43"/>
  <c r="S32" i="43" s="1"/>
  <c r="U27" i="43"/>
  <c r="P27" i="43"/>
  <c r="S27" i="43"/>
  <c r="W27" i="43" s="1"/>
  <c r="X27" i="43" s="1"/>
  <c r="U22" i="43"/>
  <c r="P22" i="43"/>
  <c r="S22" i="43" s="1"/>
  <c r="U17" i="43"/>
  <c r="P17" i="43"/>
  <c r="S17" i="43"/>
  <c r="W17" i="43" s="1"/>
  <c r="X17" i="43" s="1"/>
  <c r="U12" i="43"/>
  <c r="P12" i="43"/>
  <c r="S12" i="43"/>
  <c r="W12" i="43" s="1"/>
  <c r="X12" i="43" s="1"/>
  <c r="U47" i="35"/>
  <c r="P47" i="35"/>
  <c r="S47" i="35" s="1"/>
  <c r="T47" i="35" s="1"/>
  <c r="U57" i="16"/>
  <c r="P57" i="16"/>
  <c r="S57" i="16"/>
  <c r="P12" i="16"/>
  <c r="S12" i="16"/>
  <c r="U12" i="16"/>
  <c r="P17" i="16"/>
  <c r="S17" i="16" s="1"/>
  <c r="W17" i="16"/>
  <c r="X17" i="16" s="1"/>
  <c r="U17" i="16"/>
  <c r="P22" i="16"/>
  <c r="S22" i="16"/>
  <c r="T22" i="16" s="1"/>
  <c r="U22" i="16"/>
  <c r="P27" i="16"/>
  <c r="S27" i="16"/>
  <c r="T27" i="16" s="1"/>
  <c r="U27" i="16"/>
  <c r="P32" i="16"/>
  <c r="S32" i="16"/>
  <c r="U32" i="16"/>
  <c r="P42" i="16"/>
  <c r="S42" i="16" s="1"/>
  <c r="W42" i="16"/>
  <c r="X42" i="16" s="1"/>
  <c r="U42" i="16"/>
  <c r="P47" i="16"/>
  <c r="S47" i="16"/>
  <c r="T47" i="16" s="1"/>
  <c r="U47" i="16"/>
  <c r="P52" i="16"/>
  <c r="S52" i="16"/>
  <c r="T52" i="16" s="1"/>
  <c r="U52" i="16"/>
  <c r="U52" i="13"/>
  <c r="P52" i="13"/>
  <c r="S52" i="13"/>
  <c r="W52" i="13" s="1"/>
  <c r="U32" i="13"/>
  <c r="P32" i="13"/>
  <c r="S32" i="13" s="1"/>
  <c r="W32" i="13" s="1"/>
  <c r="U27" i="13"/>
  <c r="P27" i="13"/>
  <c r="S27" i="13"/>
  <c r="W27" i="13" s="1"/>
  <c r="X27" i="13"/>
  <c r="U22" i="13"/>
  <c r="P22" i="13"/>
  <c r="S22" i="13" s="1"/>
  <c r="U17" i="13"/>
  <c r="P17" i="13"/>
  <c r="S17" i="13"/>
  <c r="W17" i="13" s="1"/>
  <c r="X17" i="13"/>
  <c r="U12" i="13"/>
  <c r="P12" i="13"/>
  <c r="S12" i="13" s="1"/>
  <c r="W12" i="13" s="1"/>
  <c r="X12" i="13" s="1"/>
  <c r="P37" i="13"/>
  <c r="S37" i="13" s="1"/>
  <c r="W37" i="13"/>
  <c r="X37" i="13" s="1"/>
  <c r="U37" i="13"/>
  <c r="P42" i="13"/>
  <c r="S42" i="13"/>
  <c r="W42" i="13" s="1"/>
  <c r="X42" i="13"/>
  <c r="U42" i="13"/>
  <c r="P47" i="13"/>
  <c r="S47" i="13" s="1"/>
  <c r="W47" i="13" s="1"/>
  <c r="X47" i="13" s="1"/>
  <c r="U47" i="13"/>
  <c r="P57" i="13"/>
  <c r="S57" i="13"/>
  <c r="U57" i="13"/>
  <c r="U52" i="34"/>
  <c r="P52" i="34"/>
  <c r="S52" i="34"/>
  <c r="W52" i="34" s="1"/>
  <c r="U62" i="38"/>
  <c r="P62" i="38"/>
  <c r="S62" i="38"/>
  <c r="T62" i="38" s="1"/>
  <c r="U57" i="38"/>
  <c r="P57" i="38"/>
  <c r="S57" i="38" s="1"/>
  <c r="U52" i="38"/>
  <c r="P52" i="38"/>
  <c r="S52" i="38"/>
  <c r="U47" i="38"/>
  <c r="P47" i="38"/>
  <c r="S47" i="38" s="1"/>
  <c r="W47" i="38"/>
  <c r="X47" i="38" s="1"/>
  <c r="U42" i="38"/>
  <c r="P42" i="38"/>
  <c r="S42" i="38"/>
  <c r="W42" i="38" s="1"/>
  <c r="X42" i="38"/>
  <c r="U32" i="38"/>
  <c r="P32" i="38"/>
  <c r="S32" i="38" s="1"/>
  <c r="T32" i="38" s="1"/>
  <c r="U27" i="38"/>
  <c r="P27" i="38"/>
  <c r="S27" i="38"/>
  <c r="W27" i="38" s="1"/>
  <c r="X27" i="38"/>
  <c r="U22" i="38"/>
  <c r="P22" i="38"/>
  <c r="S22" i="38" s="1"/>
  <c r="U17" i="38"/>
  <c r="P17" i="38"/>
  <c r="S17" i="38"/>
  <c r="W17" i="38" s="1"/>
  <c r="X17" i="38"/>
  <c r="U12" i="38"/>
  <c r="P12" i="38"/>
  <c r="S12" i="38" s="1"/>
  <c r="W12" i="38" s="1"/>
  <c r="X12" i="38" s="1"/>
  <c r="U62" i="36"/>
  <c r="P62" i="36"/>
  <c r="S62" i="36"/>
  <c r="U57" i="36"/>
  <c r="P57" i="36"/>
  <c r="S57" i="36" s="1"/>
  <c r="U52" i="36"/>
  <c r="P52" i="36"/>
  <c r="S52" i="36"/>
  <c r="W52" i="36" s="1"/>
  <c r="U47" i="36"/>
  <c r="P47" i="36"/>
  <c r="S47" i="36" s="1"/>
  <c r="W47" i="36" s="1"/>
  <c r="X47" i="36" s="1"/>
  <c r="U42" i="36"/>
  <c r="P42" i="36"/>
  <c r="S42" i="36"/>
  <c r="W42" i="36" s="1"/>
  <c r="X42" i="36" s="1"/>
  <c r="U32" i="36"/>
  <c r="P32" i="36"/>
  <c r="S32" i="36" s="1"/>
  <c r="W32" i="36" s="1"/>
  <c r="U27" i="36"/>
  <c r="P27" i="36"/>
  <c r="S27" i="36"/>
  <c r="W27" i="36" s="1"/>
  <c r="X27" i="36" s="1"/>
  <c r="U22" i="36"/>
  <c r="P22" i="36"/>
  <c r="S22" i="36" s="1"/>
  <c r="U17" i="36"/>
  <c r="P17" i="36"/>
  <c r="S17" i="36"/>
  <c r="W17" i="36" s="1"/>
  <c r="X17" i="36" s="1"/>
  <c r="U12" i="36"/>
  <c r="P12" i="36"/>
  <c r="S12" i="36" s="1"/>
  <c r="U62" i="35"/>
  <c r="P62" i="35"/>
  <c r="S62" i="35"/>
  <c r="W62" i="35" s="1"/>
  <c r="X62" i="35" s="1"/>
  <c r="U57" i="35"/>
  <c r="P57" i="35"/>
  <c r="S57" i="35" s="1"/>
  <c r="U52" i="35"/>
  <c r="P52" i="35"/>
  <c r="S52" i="35"/>
  <c r="U42" i="35"/>
  <c r="P42" i="35"/>
  <c r="S42" i="35" s="1"/>
  <c r="W42" i="35"/>
  <c r="X42" i="35" s="1"/>
  <c r="U37" i="35"/>
  <c r="P37" i="35"/>
  <c r="S37" i="35"/>
  <c r="W37" i="35" s="1"/>
  <c r="X37" i="35"/>
  <c r="U32" i="35"/>
  <c r="P32" i="35"/>
  <c r="S32" i="35" s="1"/>
  <c r="W32" i="35" s="1"/>
  <c r="U27" i="35"/>
  <c r="P27" i="35"/>
  <c r="S27" i="35"/>
  <c r="W27" i="35" s="1"/>
  <c r="X27" i="35"/>
  <c r="U22" i="35"/>
  <c r="P22" i="35"/>
  <c r="S22" i="35" s="1"/>
  <c r="U17" i="35"/>
  <c r="P17" i="35"/>
  <c r="S17" i="35"/>
  <c r="W17" i="35" s="1"/>
  <c r="X17" i="35"/>
  <c r="U12" i="35"/>
  <c r="P12" i="35"/>
  <c r="S12" i="35" s="1"/>
  <c r="W12" i="35" s="1"/>
  <c r="X12" i="35" s="1"/>
  <c r="U62" i="34"/>
  <c r="P62" i="34"/>
  <c r="S62" i="34"/>
  <c r="U57" i="34"/>
  <c r="P57" i="34"/>
  <c r="S57" i="34" s="1"/>
  <c r="U47" i="34"/>
  <c r="U42" i="34"/>
  <c r="P42" i="34"/>
  <c r="S42" i="34" s="1"/>
  <c r="T42" i="34" s="1"/>
  <c r="U37" i="34"/>
  <c r="P37" i="34"/>
  <c r="S37" i="34" s="1"/>
  <c r="W37" i="34"/>
  <c r="X37" i="34" s="1"/>
  <c r="U32" i="34"/>
  <c r="P32" i="34"/>
  <c r="S32" i="34"/>
  <c r="U27" i="34"/>
  <c r="P27" i="34"/>
  <c r="S27" i="34" s="1"/>
  <c r="W27" i="34"/>
  <c r="X27" i="34" s="1"/>
  <c r="U22" i="34"/>
  <c r="P22" i="34"/>
  <c r="S22" i="34"/>
  <c r="W22" i="34" s="1"/>
  <c r="X22" i="34"/>
  <c r="U17" i="34"/>
  <c r="P17" i="34"/>
  <c r="S17" i="34" s="1"/>
  <c r="W17" i="34" s="1"/>
  <c r="X17" i="34" s="1"/>
  <c r="U12" i="34"/>
  <c r="P12" i="34"/>
  <c r="S12" i="34"/>
  <c r="W12" i="34" s="1"/>
  <c r="X12" i="34" s="1"/>
  <c r="U57" i="32"/>
  <c r="P57" i="32"/>
  <c r="S57" i="32" s="1"/>
  <c r="U52" i="32"/>
  <c r="P52" i="32"/>
  <c r="S52" i="32"/>
  <c r="T52" i="32" s="1"/>
  <c r="U47" i="32"/>
  <c r="P47" i="32"/>
  <c r="S47" i="32" s="1"/>
  <c r="W47" i="32" s="1"/>
  <c r="X47" i="32" s="1"/>
  <c r="U42" i="32"/>
  <c r="P42" i="32"/>
  <c r="S42" i="32"/>
  <c r="U37" i="32"/>
  <c r="P37" i="32"/>
  <c r="S37" i="32" s="1"/>
  <c r="W37" i="32"/>
  <c r="X37" i="32" s="1"/>
  <c r="U32" i="32"/>
  <c r="P32" i="32"/>
  <c r="S32" i="32"/>
  <c r="U27" i="32"/>
  <c r="P27" i="32"/>
  <c r="S27" i="32" s="1"/>
  <c r="W27" i="32"/>
  <c r="X27" i="32" s="1"/>
  <c r="U22" i="32"/>
  <c r="P22" i="32"/>
  <c r="S22" i="32"/>
  <c r="U17" i="32"/>
  <c r="P17" i="32"/>
  <c r="S17" i="32" s="1"/>
  <c r="W17" i="32"/>
  <c r="X17" i="32" s="1"/>
  <c r="U12" i="32"/>
  <c r="P12" i="32"/>
  <c r="S12" i="32"/>
  <c r="U62" i="29"/>
  <c r="P62" i="29"/>
  <c r="S62" i="29" s="1"/>
  <c r="U57" i="29"/>
  <c r="P57" i="29"/>
  <c r="S57" i="29"/>
  <c r="U47" i="29"/>
  <c r="P47" i="29"/>
  <c r="S47" i="29" s="1"/>
  <c r="W47" i="29" s="1"/>
  <c r="X47" i="29" s="1"/>
  <c r="U42" i="29"/>
  <c r="P42" i="29"/>
  <c r="S42" i="29"/>
  <c r="W42" i="29" s="1"/>
  <c r="X42" i="29"/>
  <c r="U37" i="29"/>
  <c r="P37" i="29"/>
  <c r="S37" i="29" s="1"/>
  <c r="W37" i="29" s="1"/>
  <c r="X37" i="29" s="1"/>
  <c r="U32" i="29"/>
  <c r="P32" i="29"/>
  <c r="S32" i="29"/>
  <c r="W32" i="29" s="1"/>
  <c r="U27" i="29"/>
  <c r="P27" i="29"/>
  <c r="S27" i="29" s="1"/>
  <c r="W27" i="29" s="1"/>
  <c r="X27" i="29" s="1"/>
  <c r="U22" i="29"/>
  <c r="P22" i="29"/>
  <c r="S22" i="29"/>
  <c r="U17" i="29"/>
  <c r="P17" i="29"/>
  <c r="S17" i="29" s="1"/>
  <c r="W17" i="29" s="1"/>
  <c r="X17" i="29" s="1"/>
  <c r="U12" i="29"/>
  <c r="P12" i="29"/>
  <c r="S12" i="29"/>
  <c r="W12" i="29" s="1"/>
  <c r="X12" i="29" s="1"/>
  <c r="P12" i="27"/>
  <c r="S12" i="27"/>
  <c r="W12" i="27" s="1"/>
  <c r="X12" i="27" s="1"/>
  <c r="U12" i="27"/>
  <c r="P17" i="27"/>
  <c r="S17" i="27" s="1"/>
  <c r="W17" i="27" s="1"/>
  <c r="X17" i="27" s="1"/>
  <c r="U17" i="27"/>
  <c r="P22" i="27"/>
  <c r="S22" i="27"/>
  <c r="T22" i="27" s="1"/>
  <c r="U22" i="27"/>
  <c r="P27" i="27"/>
  <c r="S27" i="27"/>
  <c r="W27" i="27" s="1"/>
  <c r="X27" i="27"/>
  <c r="U27" i="27"/>
  <c r="P32" i="27"/>
  <c r="S32" i="27" s="1"/>
  <c r="T32" i="27" s="1"/>
  <c r="U32" i="27"/>
  <c r="P37" i="27"/>
  <c r="S37" i="27"/>
  <c r="W37" i="27" s="1"/>
  <c r="X37" i="27"/>
  <c r="U37" i="27"/>
  <c r="P42" i="27"/>
  <c r="S42" i="27" s="1"/>
  <c r="W42" i="27" s="1"/>
  <c r="X42" i="27" s="1"/>
  <c r="U42" i="27"/>
  <c r="P47" i="27"/>
  <c r="S47" i="27"/>
  <c r="U47" i="27"/>
  <c r="P52" i="27"/>
  <c r="S52" i="27" s="1"/>
  <c r="U52" i="27"/>
  <c r="P57" i="27"/>
  <c r="S57" i="27"/>
  <c r="T57" i="27" s="1"/>
  <c r="U57" i="27"/>
  <c r="U62" i="26"/>
  <c r="P62" i="26"/>
  <c r="S62" i="26"/>
  <c r="U57" i="26"/>
  <c r="P57" i="26"/>
  <c r="S57" i="26" s="1"/>
  <c r="T57" i="26" s="1"/>
  <c r="U52" i="26"/>
  <c r="P52" i="26"/>
  <c r="S52" i="26"/>
  <c r="U42" i="26"/>
  <c r="P42" i="26"/>
  <c r="S42" i="26" s="1"/>
  <c r="U37" i="26"/>
  <c r="P37" i="26"/>
  <c r="S37" i="26"/>
  <c r="W37" i="26" s="1"/>
  <c r="X37" i="26" s="1"/>
  <c r="U32" i="26"/>
  <c r="P32" i="26"/>
  <c r="S32" i="26" s="1"/>
  <c r="U27" i="26"/>
  <c r="P27" i="26"/>
  <c r="S27" i="26"/>
  <c r="W27" i="26" s="1"/>
  <c r="X27" i="26" s="1"/>
  <c r="U22" i="26"/>
  <c r="P22" i="26"/>
  <c r="S22" i="26" s="1"/>
  <c r="U17" i="26"/>
  <c r="P17" i="26"/>
  <c r="S17" i="26"/>
  <c r="W17" i="26" s="1"/>
  <c r="X17" i="26" s="1"/>
  <c r="U12" i="26"/>
  <c r="P12" i="26"/>
  <c r="S12" i="26" s="1"/>
  <c r="U57" i="25"/>
  <c r="P57" i="25"/>
  <c r="S57" i="25"/>
  <c r="T57" i="25" s="1"/>
  <c r="U52" i="25"/>
  <c r="P52" i="25"/>
  <c r="S52" i="25" s="1"/>
  <c r="T52" i="25" s="1"/>
  <c r="U47" i="25"/>
  <c r="P47" i="25"/>
  <c r="S47" i="25"/>
  <c r="U42" i="25"/>
  <c r="P42" i="25"/>
  <c r="S42" i="25" s="1"/>
  <c r="W42" i="25"/>
  <c r="X42" i="25" s="1"/>
  <c r="U37" i="25"/>
  <c r="P37" i="25"/>
  <c r="S37" i="25"/>
  <c r="W37" i="25" s="1"/>
  <c r="X37" i="25"/>
  <c r="U32" i="25"/>
  <c r="P32" i="25"/>
  <c r="S32" i="25" s="1"/>
  <c r="W32" i="25" s="1"/>
  <c r="U27" i="25"/>
  <c r="P27" i="25"/>
  <c r="S27" i="25"/>
  <c r="W27" i="25" s="1"/>
  <c r="X27" i="25"/>
  <c r="U22" i="25"/>
  <c r="P22" i="25"/>
  <c r="S22" i="25" s="1"/>
  <c r="U17" i="25"/>
  <c r="P17" i="25"/>
  <c r="S17" i="25"/>
  <c r="W17" i="25" s="1"/>
  <c r="X17" i="25"/>
  <c r="U12" i="25"/>
  <c r="P12" i="25"/>
  <c r="S12" i="25" s="1"/>
  <c r="W12" i="25" s="1"/>
  <c r="X12" i="25" s="1"/>
  <c r="U57" i="24"/>
  <c r="P57" i="24"/>
  <c r="S57" i="24"/>
  <c r="U52" i="24"/>
  <c r="P52" i="24"/>
  <c r="S52" i="24" s="1"/>
  <c r="U47" i="24"/>
  <c r="P47" i="24"/>
  <c r="S47" i="24"/>
  <c r="U42" i="24"/>
  <c r="P42" i="24"/>
  <c r="S42" i="24" s="1"/>
  <c r="W42" i="24" s="1"/>
  <c r="X42" i="24" s="1"/>
  <c r="U37" i="24"/>
  <c r="P37" i="24"/>
  <c r="S37" i="24"/>
  <c r="W37" i="24" s="1"/>
  <c r="X37" i="24" s="1"/>
  <c r="U32" i="24"/>
  <c r="P32" i="24"/>
  <c r="S32" i="24" s="1"/>
  <c r="U27" i="24"/>
  <c r="P27" i="24"/>
  <c r="S27" i="24"/>
  <c r="T27" i="24" s="1"/>
  <c r="U22" i="24"/>
  <c r="P22" i="24"/>
  <c r="S22" i="24"/>
  <c r="U17" i="24"/>
  <c r="P17" i="24"/>
  <c r="S17" i="24" s="1"/>
  <c r="W17" i="24"/>
  <c r="X17" i="24" s="1"/>
  <c r="U12" i="24"/>
  <c r="P12" i="24"/>
  <c r="S12" i="24"/>
  <c r="U62" i="21"/>
  <c r="P62" i="21"/>
  <c r="S62" i="21" s="1"/>
  <c r="U57" i="21"/>
  <c r="P57" i="21"/>
  <c r="S57" i="21"/>
  <c r="T57" i="21" s="1"/>
  <c r="U52" i="21"/>
  <c r="P52" i="21"/>
  <c r="S52" i="21" s="1"/>
  <c r="W52" i="21" s="1"/>
  <c r="X52" i="21" s="1"/>
  <c r="U42" i="21"/>
  <c r="P42" i="21"/>
  <c r="S42" i="21"/>
  <c r="U37" i="21"/>
  <c r="P37" i="21"/>
  <c r="S37" i="21" s="1"/>
  <c r="W37" i="21"/>
  <c r="X37" i="21" s="1"/>
  <c r="U32" i="21"/>
  <c r="P32" i="21"/>
  <c r="S32" i="21"/>
  <c r="U27" i="21"/>
  <c r="P27" i="21"/>
  <c r="S27" i="21" s="1"/>
  <c r="W27" i="21"/>
  <c r="X27" i="21" s="1"/>
  <c r="U22" i="21"/>
  <c r="P22" i="21"/>
  <c r="S22" i="21"/>
  <c r="U17" i="21"/>
  <c r="P17" i="21"/>
  <c r="S17" i="21" s="1"/>
  <c r="W17" i="21"/>
  <c r="X17" i="21" s="1"/>
  <c r="U12" i="21"/>
  <c r="P12" i="21"/>
  <c r="S12" i="21"/>
  <c r="U57" i="20"/>
  <c r="P57" i="20"/>
  <c r="S57" i="20" s="1"/>
  <c r="U52" i="20"/>
  <c r="P52" i="20"/>
  <c r="S52" i="20"/>
  <c r="W52" i="20" s="1"/>
  <c r="X52" i="20" s="1"/>
  <c r="U47" i="20"/>
  <c r="P47" i="20"/>
  <c r="S47" i="20" s="1"/>
  <c r="U42" i="20"/>
  <c r="P42" i="20"/>
  <c r="S42" i="20"/>
  <c r="W42" i="20" s="1"/>
  <c r="X42" i="20"/>
  <c r="U37" i="20"/>
  <c r="P37" i="20"/>
  <c r="S37" i="20" s="1"/>
  <c r="W37" i="20" s="1"/>
  <c r="X37" i="20" s="1"/>
  <c r="U32" i="20"/>
  <c r="P32" i="20"/>
  <c r="S32" i="20"/>
  <c r="T32" i="20" s="1"/>
  <c r="U27" i="20"/>
  <c r="P27" i="20"/>
  <c r="S27" i="20" s="1"/>
  <c r="W27" i="20" s="1"/>
  <c r="X27" i="20" s="1"/>
  <c r="U22" i="20"/>
  <c r="P22" i="20"/>
  <c r="S22" i="20"/>
  <c r="W22" i="20" s="1"/>
  <c r="X22" i="20" s="1"/>
  <c r="U17" i="20"/>
  <c r="P17" i="20"/>
  <c r="S17" i="20" s="1"/>
  <c r="W17" i="20" s="1"/>
  <c r="X17" i="20" s="1"/>
  <c r="U12" i="20"/>
  <c r="P12" i="20"/>
  <c r="S12" i="20"/>
  <c r="U67" i="16"/>
  <c r="P67" i="16"/>
  <c r="S67" i="16" s="1"/>
  <c r="T67" i="16" s="1"/>
  <c r="U62" i="16"/>
  <c r="P62" i="16"/>
  <c r="S62" i="16"/>
  <c r="U77" i="14"/>
  <c r="P77" i="14"/>
  <c r="S77" i="14" s="1"/>
  <c r="U72" i="14"/>
  <c r="P72" i="14"/>
  <c r="S72" i="14"/>
  <c r="W72" i="14" s="1"/>
  <c r="X72" i="14" s="1"/>
  <c r="U67" i="14"/>
  <c r="P67" i="14"/>
  <c r="S67" i="14" s="1"/>
  <c r="W67" i="14" s="1"/>
  <c r="U62" i="14"/>
  <c r="P62" i="14"/>
  <c r="S62" i="14"/>
  <c r="U57" i="14"/>
  <c r="P57" i="14"/>
  <c r="S57" i="14" s="1"/>
  <c r="W57" i="14"/>
  <c r="X57" i="14" s="1"/>
  <c r="U52" i="14"/>
  <c r="P52" i="14"/>
  <c r="S52" i="14"/>
  <c r="U47" i="14"/>
  <c r="P47" i="14"/>
  <c r="S47" i="14" s="1"/>
  <c r="W47" i="14"/>
  <c r="X47" i="14" s="1"/>
  <c r="U42" i="14"/>
  <c r="P42" i="14"/>
  <c r="S42" i="14"/>
  <c r="W42" i="14" s="1"/>
  <c r="X42" i="14"/>
  <c r="U32" i="14"/>
  <c r="P32" i="14"/>
  <c r="S32" i="14" s="1"/>
  <c r="T32" i="14" s="1"/>
  <c r="U27" i="14"/>
  <c r="P27" i="14"/>
  <c r="S27" i="14"/>
  <c r="U22" i="14"/>
  <c r="P22" i="14"/>
  <c r="S22" i="14" s="1"/>
  <c r="U17" i="14"/>
  <c r="P17" i="14"/>
  <c r="S17" i="14"/>
  <c r="W17" i="14" s="1"/>
  <c r="X17" i="14" s="1"/>
  <c r="U12" i="14"/>
  <c r="P12" i="14"/>
  <c r="S12" i="14" s="1"/>
  <c r="U67" i="13"/>
  <c r="P67" i="13"/>
  <c r="S67" i="13"/>
  <c r="T67" i="13" s="1"/>
  <c r="U62" i="13"/>
  <c r="P62" i="13"/>
  <c r="S62" i="13" s="1"/>
  <c r="W62" i="13" s="1"/>
  <c r="X62" i="13" s="1"/>
  <c r="T12" i="38"/>
  <c r="W32" i="38"/>
  <c r="W52" i="38"/>
  <c r="X52" i="38" s="1"/>
  <c r="T52" i="38"/>
  <c r="W62" i="38"/>
  <c r="X62" i="38" s="1"/>
  <c r="W22" i="36"/>
  <c r="X22" i="36" s="1"/>
  <c r="T22" i="36"/>
  <c r="T32" i="36"/>
  <c r="X52" i="36"/>
  <c r="W57" i="36"/>
  <c r="T57" i="36"/>
  <c r="W62" i="36"/>
  <c r="X62" i="36" s="1"/>
  <c r="T62" i="36"/>
  <c r="W22" i="35"/>
  <c r="X22" i="35" s="1"/>
  <c r="T22" i="35"/>
  <c r="T32" i="35"/>
  <c r="W52" i="35"/>
  <c r="X52" i="35"/>
  <c r="T52" i="35"/>
  <c r="W57" i="35"/>
  <c r="X57" i="35" s="1"/>
  <c r="T57" i="35"/>
  <c r="T22" i="34"/>
  <c r="W12" i="32"/>
  <c r="X12" i="32"/>
  <c r="T12" i="32"/>
  <c r="W22" i="32"/>
  <c r="X22" i="32" s="1"/>
  <c r="T22" i="32"/>
  <c r="W32" i="32"/>
  <c r="T32" i="32"/>
  <c r="W52" i="32"/>
  <c r="W57" i="32"/>
  <c r="X57" i="32" s="1"/>
  <c r="T57" i="32"/>
  <c r="W22" i="29"/>
  <c r="X22" i="29" s="1"/>
  <c r="T22" i="29"/>
  <c r="T32" i="29"/>
  <c r="W57" i="29"/>
  <c r="X57" i="29" s="1"/>
  <c r="T57" i="29"/>
  <c r="W62" i="29"/>
  <c r="X62" i="29"/>
  <c r="T62" i="29"/>
  <c r="T12" i="27"/>
  <c r="W57" i="27"/>
  <c r="X57" i="27" s="1"/>
  <c r="T52" i="27"/>
  <c r="W52" i="27"/>
  <c r="X52" i="27"/>
  <c r="T47" i="27"/>
  <c r="W47" i="27"/>
  <c r="W32" i="27"/>
  <c r="W12" i="26"/>
  <c r="X12" i="26"/>
  <c r="T12" i="26"/>
  <c r="W22" i="26"/>
  <c r="X22" i="26" s="1"/>
  <c r="T22" i="26"/>
  <c r="W32" i="26"/>
  <c r="T32" i="26"/>
  <c r="W52" i="26"/>
  <c r="X52" i="26"/>
  <c r="T52" i="26"/>
  <c r="W57" i="26"/>
  <c r="W62" i="26"/>
  <c r="X62" i="26" s="1"/>
  <c r="T62" i="26"/>
  <c r="W22" i="25"/>
  <c r="X22" i="25" s="1"/>
  <c r="T22" i="25"/>
  <c r="T32" i="25"/>
  <c r="W47" i="25"/>
  <c r="X47" i="25"/>
  <c r="T47" i="25"/>
  <c r="W52" i="25"/>
  <c r="W57" i="25"/>
  <c r="W12" i="24"/>
  <c r="X12" i="24" s="1"/>
  <c r="T12" i="24"/>
  <c r="W22" i="24"/>
  <c r="X22" i="24"/>
  <c r="T22" i="24"/>
  <c r="W32" i="24"/>
  <c r="T32" i="24"/>
  <c r="W47" i="24"/>
  <c r="X47" i="24" s="1"/>
  <c r="T47" i="24"/>
  <c r="W52" i="24"/>
  <c r="X52" i="24"/>
  <c r="T52" i="24"/>
  <c r="W57" i="24"/>
  <c r="X57" i="24" s="1"/>
  <c r="T57" i="24"/>
  <c r="W12" i="21"/>
  <c r="X12" i="21"/>
  <c r="T12" i="21"/>
  <c r="W22" i="21"/>
  <c r="X22" i="21" s="1"/>
  <c r="T22" i="21"/>
  <c r="W32" i="21"/>
  <c r="T32" i="21"/>
  <c r="W57" i="21"/>
  <c r="W62" i="21"/>
  <c r="T62" i="21"/>
  <c r="W12" i="20"/>
  <c r="X12" i="20" s="1"/>
  <c r="T12" i="20"/>
  <c r="W32" i="20"/>
  <c r="W47" i="20"/>
  <c r="X47" i="20" s="1"/>
  <c r="T47" i="20"/>
  <c r="W57" i="20"/>
  <c r="X57" i="20" s="1"/>
  <c r="T57" i="20"/>
  <c r="W12" i="14"/>
  <c r="X12" i="14"/>
  <c r="T12" i="14"/>
  <c r="W22" i="14"/>
  <c r="X22" i="14" s="1"/>
  <c r="T22" i="14"/>
  <c r="W27" i="14"/>
  <c r="X27" i="14"/>
  <c r="T27" i="14"/>
  <c r="W32" i="14"/>
  <c r="W62" i="14"/>
  <c r="X62" i="14" s="1"/>
  <c r="T62" i="14"/>
  <c r="T67" i="14"/>
  <c r="T77" i="14"/>
  <c r="W77" i="14"/>
  <c r="W57" i="16"/>
  <c r="T57" i="16"/>
  <c r="W67" i="16"/>
  <c r="W62" i="16"/>
  <c r="X62" i="16" s="1"/>
  <c r="T62" i="16"/>
  <c r="W52" i="16"/>
  <c r="T32" i="16"/>
  <c r="W32" i="16"/>
  <c r="T12" i="16"/>
  <c r="W12" i="16"/>
  <c r="X12" i="16" s="1"/>
  <c r="W27" i="16"/>
  <c r="X27" i="16" s="1"/>
  <c r="W22" i="16"/>
  <c r="T52" i="13"/>
  <c r="W22" i="13"/>
  <c r="X22" i="13" s="1"/>
  <c r="T22" i="13"/>
  <c r="T32" i="13"/>
  <c r="W67" i="13"/>
  <c r="T57" i="13"/>
  <c r="W57" i="13"/>
  <c r="X57" i="13"/>
  <c r="T52" i="34"/>
  <c r="W57" i="34"/>
  <c r="X57" i="34" s="1"/>
  <c r="T57" i="34"/>
  <c r="T32" i="34"/>
  <c r="W32" i="34"/>
  <c r="T47" i="34"/>
  <c r="T62" i="34"/>
  <c r="W62" i="34"/>
  <c r="X62" i="34"/>
  <c r="W12" i="51"/>
  <c r="X12" i="51" s="1"/>
  <c r="T12" i="51"/>
  <c r="W32" i="51"/>
  <c r="T32" i="51"/>
  <c r="W42" i="51"/>
  <c r="X42" i="51"/>
  <c r="T42" i="51"/>
  <c r="W47" i="51"/>
  <c r="X47" i="51" s="1"/>
  <c r="T47" i="51"/>
  <c r="W57" i="51"/>
  <c r="X57" i="51" s="1"/>
  <c r="T57" i="51"/>
  <c r="W52" i="29"/>
  <c r="T52" i="29"/>
  <c r="W22" i="50"/>
  <c r="X22" i="50" s="1"/>
  <c r="T22" i="50"/>
  <c r="T32" i="50"/>
  <c r="W47" i="50"/>
  <c r="X47" i="50"/>
  <c r="T47" i="50"/>
  <c r="W52" i="50"/>
  <c r="X52" i="50" s="1"/>
  <c r="T52" i="50"/>
  <c r="W57" i="50"/>
  <c r="X57" i="50"/>
  <c r="T57" i="50"/>
  <c r="W62" i="50"/>
  <c r="X62" i="50" s="1"/>
  <c r="T62" i="50"/>
  <c r="W12" i="47"/>
  <c r="X12" i="47"/>
  <c r="T12" i="47"/>
  <c r="W22" i="47"/>
  <c r="X22" i="47" s="1"/>
  <c r="T22" i="47"/>
  <c r="W32" i="47"/>
  <c r="T32" i="47"/>
  <c r="W47" i="47"/>
  <c r="X47" i="47" s="1"/>
  <c r="T47" i="47"/>
  <c r="W52" i="47"/>
  <c r="X52" i="47"/>
  <c r="T52" i="47"/>
  <c r="W57" i="47"/>
  <c r="X57" i="47" s="1"/>
  <c r="T57" i="47"/>
  <c r="W47" i="26"/>
  <c r="X47" i="26"/>
  <c r="T47" i="26"/>
  <c r="V11" i="46"/>
  <c r="W11" i="46" s="1"/>
  <c r="S11" i="46"/>
  <c r="V21" i="46"/>
  <c r="W21" i="46"/>
  <c r="S21" i="46"/>
  <c r="V31" i="46"/>
  <c r="S31" i="46"/>
  <c r="V41" i="46"/>
  <c r="W41" i="46" s="1"/>
  <c r="S41" i="46"/>
  <c r="V46" i="46"/>
  <c r="W46" i="46"/>
  <c r="S46" i="46"/>
  <c r="V51" i="46"/>
  <c r="W51" i="46" s="1"/>
  <c r="S51" i="46"/>
  <c r="V56" i="46"/>
  <c r="W56" i="46"/>
  <c r="S56" i="46"/>
  <c r="V61" i="46"/>
  <c r="S61" i="46"/>
  <c r="W12" i="45"/>
  <c r="X12" i="45" s="1"/>
  <c r="T12" i="45"/>
  <c r="W22" i="45"/>
  <c r="X22" i="45"/>
  <c r="T22" i="45"/>
  <c r="W32" i="45"/>
  <c r="T32" i="45"/>
  <c r="W42" i="45"/>
  <c r="X42" i="45" s="1"/>
  <c r="T42" i="45"/>
  <c r="W47" i="45"/>
  <c r="X47" i="45"/>
  <c r="T47" i="45"/>
  <c r="W52" i="45"/>
  <c r="X52" i="45" s="1"/>
  <c r="T52" i="45"/>
  <c r="W57" i="45"/>
  <c r="X57" i="45"/>
  <c r="T57" i="45"/>
  <c r="W62" i="45"/>
  <c r="X62" i="45" s="1"/>
  <c r="T62" i="45"/>
  <c r="W22" i="43"/>
  <c r="X22" i="43" s="1"/>
  <c r="T22" i="43"/>
  <c r="W32" i="43"/>
  <c r="T32" i="43"/>
  <c r="T47" i="43"/>
  <c r="W52" i="43"/>
  <c r="X52" i="43"/>
  <c r="T52" i="43"/>
  <c r="W57" i="43"/>
  <c r="X57" i="43" s="1"/>
  <c r="T57" i="43"/>
  <c r="W47" i="35"/>
  <c r="T52" i="14"/>
  <c r="W52" i="14"/>
  <c r="X52" i="14"/>
  <c r="T42" i="32"/>
  <c r="W42" i="32"/>
  <c r="X42" i="32" s="1"/>
  <c r="T42" i="21"/>
  <c r="W42" i="21"/>
  <c r="X42" i="21"/>
  <c r="T42" i="26"/>
  <c r="W42" i="26"/>
  <c r="X42" i="26" s="1"/>
  <c r="T42" i="27"/>
  <c r="T47" i="21"/>
  <c r="W47" i="16"/>
  <c r="X47" i="16"/>
  <c r="W22" i="51"/>
  <c r="X22" i="51"/>
  <c r="T22" i="51"/>
  <c r="W22" i="38" l="1"/>
  <c r="X22" i="38" s="1"/>
  <c r="T22" i="38"/>
  <c r="W57" i="38"/>
  <c r="X57" i="38" s="1"/>
  <c r="T57" i="38"/>
  <c r="T27" i="53"/>
  <c r="W27" i="53"/>
  <c r="X27" i="53" s="1"/>
  <c r="T17" i="51"/>
  <c r="W17" i="51"/>
  <c r="X17" i="51" s="1"/>
  <c r="W42" i="34"/>
  <c r="X42" i="34" s="1"/>
  <c r="W27" i="24"/>
  <c r="X27" i="24" s="1"/>
  <c r="T47" i="13"/>
  <c r="T62" i="43"/>
  <c r="T12" i="43"/>
  <c r="T42" i="47"/>
  <c r="T12" i="50"/>
  <c r="T52" i="51"/>
  <c r="T12" i="34"/>
  <c r="T62" i="13"/>
  <c r="T12" i="13"/>
  <c r="T72" i="14"/>
  <c r="T52" i="20"/>
  <c r="T22" i="20"/>
  <c r="T52" i="21"/>
  <c r="T12" i="25"/>
  <c r="W22" i="27"/>
  <c r="X22" i="27" s="1"/>
  <c r="T47" i="29"/>
  <c r="T12" i="29"/>
  <c r="T47" i="32"/>
  <c r="T62" i="35"/>
  <c r="T12" i="35"/>
  <c r="T52" i="36"/>
  <c r="W12" i="36"/>
  <c r="X12" i="36" s="1"/>
  <c r="T12" i="3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0100-000001000000}">
      <text>
        <r>
          <rPr>
            <b/>
            <sz val="8"/>
            <color indexed="81"/>
            <rFont val="Tahoma"/>
            <family val="2"/>
          </rPr>
          <t>Salud Ocupacional:</t>
        </r>
        <r>
          <rPr>
            <sz val="8"/>
            <color indexed="81"/>
            <rFont val="Tahoma"/>
            <family val="2"/>
          </rPr>
          <t xml:space="preserve">
PROBABILIDD </t>
        </r>
      </text>
    </comment>
    <comment ref="R10" authorId="0" shapeId="0" xr:uid="{00000000-0006-0000-0100-000002000000}">
      <text>
        <r>
          <rPr>
            <b/>
            <sz val="8"/>
            <color indexed="81"/>
            <rFont val="Tahoma"/>
            <family val="2"/>
          </rPr>
          <t>Salud Ocupacional:</t>
        </r>
        <r>
          <rPr>
            <sz val="8"/>
            <color indexed="81"/>
            <rFont val="Tahoma"/>
            <family val="2"/>
          </rPr>
          <t xml:space="preserve">
EXPOSICION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0300-000001000000}">
      <text>
        <r>
          <rPr>
            <b/>
            <sz val="8"/>
            <color indexed="81"/>
            <rFont val="Tahoma"/>
            <family val="2"/>
          </rPr>
          <t>Salud Ocupacional:</t>
        </r>
        <r>
          <rPr>
            <sz val="8"/>
            <color indexed="81"/>
            <rFont val="Tahoma"/>
            <family val="2"/>
          </rPr>
          <t xml:space="preserve">
PROBABILIDD </t>
        </r>
      </text>
    </comment>
    <comment ref="R10" authorId="0" shapeId="0" xr:uid="{00000000-0006-0000-0300-000002000000}">
      <text>
        <r>
          <rPr>
            <b/>
            <sz val="8"/>
            <color indexed="81"/>
            <rFont val="Tahoma"/>
            <family val="2"/>
          </rPr>
          <t>Salud Ocupacional:</t>
        </r>
        <r>
          <rPr>
            <sz val="8"/>
            <color indexed="81"/>
            <rFont val="Tahoma"/>
            <family val="2"/>
          </rPr>
          <t xml:space="preserve">
EXPOSICION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0400-000001000000}">
      <text>
        <r>
          <rPr>
            <b/>
            <sz val="8"/>
            <color indexed="81"/>
            <rFont val="Tahoma"/>
            <family val="2"/>
          </rPr>
          <t>Salud Ocupacional:</t>
        </r>
        <r>
          <rPr>
            <sz val="8"/>
            <color indexed="81"/>
            <rFont val="Tahoma"/>
            <family val="2"/>
          </rPr>
          <t xml:space="preserve">
PROBABILIDD </t>
        </r>
      </text>
    </comment>
    <comment ref="R10" authorId="0" shapeId="0" xr:uid="{00000000-0006-0000-0400-000002000000}">
      <text>
        <r>
          <rPr>
            <b/>
            <sz val="8"/>
            <color indexed="81"/>
            <rFont val="Tahoma"/>
            <family val="2"/>
          </rPr>
          <t>Salud Ocupacional:</t>
        </r>
        <r>
          <rPr>
            <sz val="8"/>
            <color indexed="81"/>
            <rFont val="Tahoma"/>
            <family val="2"/>
          </rPr>
          <t xml:space="preserve">
EXPOSICION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0500-000001000000}">
      <text>
        <r>
          <rPr>
            <b/>
            <sz val="8"/>
            <color indexed="81"/>
            <rFont val="Tahoma"/>
            <family val="2"/>
          </rPr>
          <t>Salud Ocupacional:</t>
        </r>
        <r>
          <rPr>
            <sz val="8"/>
            <color indexed="81"/>
            <rFont val="Tahoma"/>
            <family val="2"/>
          </rPr>
          <t xml:space="preserve">
PROBABILIDD </t>
        </r>
      </text>
    </comment>
    <comment ref="R10" authorId="0" shapeId="0" xr:uid="{00000000-0006-0000-0500-000002000000}">
      <text>
        <r>
          <rPr>
            <b/>
            <sz val="8"/>
            <color indexed="81"/>
            <rFont val="Tahoma"/>
            <family val="2"/>
          </rPr>
          <t>Salud Ocupacional:</t>
        </r>
        <r>
          <rPr>
            <sz val="8"/>
            <color indexed="81"/>
            <rFont val="Tahoma"/>
            <family val="2"/>
          </rPr>
          <t xml:space="preserve">
EXPOSICION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0600-000001000000}">
      <text>
        <r>
          <rPr>
            <b/>
            <sz val="8"/>
            <color indexed="81"/>
            <rFont val="Tahoma"/>
            <family val="2"/>
          </rPr>
          <t>Salud Ocupacional:</t>
        </r>
        <r>
          <rPr>
            <sz val="8"/>
            <color indexed="81"/>
            <rFont val="Tahoma"/>
            <family val="2"/>
          </rPr>
          <t xml:space="preserve">
PROBABILIDD </t>
        </r>
      </text>
    </comment>
    <comment ref="R10" authorId="0" shapeId="0" xr:uid="{00000000-0006-0000-0600-000002000000}">
      <text>
        <r>
          <rPr>
            <b/>
            <sz val="8"/>
            <color indexed="81"/>
            <rFont val="Tahoma"/>
            <family val="2"/>
          </rPr>
          <t>Salud Ocupacional:</t>
        </r>
        <r>
          <rPr>
            <sz val="8"/>
            <color indexed="81"/>
            <rFont val="Tahoma"/>
            <family val="2"/>
          </rPr>
          <t xml:space="preserve">
EXPOSICION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0700-000001000000}">
      <text>
        <r>
          <rPr>
            <b/>
            <sz val="8"/>
            <color indexed="81"/>
            <rFont val="Tahoma"/>
            <family val="2"/>
          </rPr>
          <t>Salud Ocupacional:</t>
        </r>
        <r>
          <rPr>
            <sz val="8"/>
            <color indexed="81"/>
            <rFont val="Tahoma"/>
            <family val="2"/>
          </rPr>
          <t xml:space="preserve">
PROBABILIDD </t>
        </r>
      </text>
    </comment>
    <comment ref="R10" authorId="0" shapeId="0" xr:uid="{00000000-0006-0000-0700-000002000000}">
      <text>
        <r>
          <rPr>
            <b/>
            <sz val="8"/>
            <color indexed="81"/>
            <rFont val="Tahoma"/>
            <family val="2"/>
          </rPr>
          <t>Salud Ocupacional:</t>
        </r>
        <r>
          <rPr>
            <sz val="8"/>
            <color indexed="81"/>
            <rFont val="Tahoma"/>
            <family val="2"/>
          </rPr>
          <t xml:space="preserve">
EXPOSICION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0800-000001000000}">
      <text>
        <r>
          <rPr>
            <b/>
            <sz val="8"/>
            <color indexed="81"/>
            <rFont val="Tahoma"/>
            <family val="2"/>
          </rPr>
          <t>Salud Ocupacional:</t>
        </r>
        <r>
          <rPr>
            <sz val="8"/>
            <color indexed="81"/>
            <rFont val="Tahoma"/>
            <family val="2"/>
          </rPr>
          <t xml:space="preserve">
PROBABILIDD </t>
        </r>
      </text>
    </comment>
    <comment ref="R10" authorId="0" shapeId="0" xr:uid="{00000000-0006-0000-0800-000002000000}">
      <text>
        <r>
          <rPr>
            <b/>
            <sz val="8"/>
            <color indexed="81"/>
            <rFont val="Tahoma"/>
            <family val="2"/>
          </rPr>
          <t>Salud Ocupacional:</t>
        </r>
        <r>
          <rPr>
            <sz val="8"/>
            <color indexed="81"/>
            <rFont val="Tahoma"/>
            <family val="2"/>
          </rPr>
          <t xml:space="preserve">
EXPOSICION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0900-000001000000}">
      <text>
        <r>
          <rPr>
            <b/>
            <sz val="8"/>
            <color indexed="81"/>
            <rFont val="Tahoma"/>
            <family val="2"/>
          </rPr>
          <t>Salud Ocupacional:</t>
        </r>
        <r>
          <rPr>
            <sz val="8"/>
            <color indexed="81"/>
            <rFont val="Tahoma"/>
            <family val="2"/>
          </rPr>
          <t xml:space="preserve">
PROBABILIDD </t>
        </r>
      </text>
    </comment>
    <comment ref="R10" authorId="0" shapeId="0" xr:uid="{00000000-0006-0000-0900-000002000000}">
      <text>
        <r>
          <rPr>
            <b/>
            <sz val="8"/>
            <color indexed="81"/>
            <rFont val="Tahoma"/>
            <family val="2"/>
          </rPr>
          <t>Salud Ocupacional:</t>
        </r>
        <r>
          <rPr>
            <sz val="8"/>
            <color indexed="81"/>
            <rFont val="Tahoma"/>
            <family val="2"/>
          </rPr>
          <t xml:space="preserve">
EXPOSICION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0A00-000001000000}">
      <text>
        <r>
          <rPr>
            <b/>
            <sz val="8"/>
            <color indexed="81"/>
            <rFont val="Tahoma"/>
            <family val="2"/>
          </rPr>
          <t>Salud Ocupacional:</t>
        </r>
        <r>
          <rPr>
            <sz val="8"/>
            <color indexed="81"/>
            <rFont val="Tahoma"/>
            <family val="2"/>
          </rPr>
          <t xml:space="preserve">
PROBABILIDD </t>
        </r>
      </text>
    </comment>
    <comment ref="R10" authorId="0" shapeId="0" xr:uid="{00000000-0006-0000-0A00-000002000000}">
      <text>
        <r>
          <rPr>
            <b/>
            <sz val="8"/>
            <color indexed="81"/>
            <rFont val="Tahoma"/>
            <family val="2"/>
          </rPr>
          <t>Salud Ocupacional:</t>
        </r>
        <r>
          <rPr>
            <sz val="8"/>
            <color indexed="81"/>
            <rFont val="Tahoma"/>
            <family val="2"/>
          </rPr>
          <t xml:space="preserve">
EXPOSICION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0B00-000001000000}">
      <text>
        <r>
          <rPr>
            <b/>
            <sz val="8"/>
            <color indexed="81"/>
            <rFont val="Tahoma"/>
            <family val="2"/>
          </rPr>
          <t>Salud Ocupacional:</t>
        </r>
        <r>
          <rPr>
            <sz val="8"/>
            <color indexed="81"/>
            <rFont val="Tahoma"/>
            <family val="2"/>
          </rPr>
          <t xml:space="preserve">
PROBABILIDD </t>
        </r>
      </text>
    </comment>
    <comment ref="R10" authorId="0" shapeId="0" xr:uid="{00000000-0006-0000-0B00-000002000000}">
      <text>
        <r>
          <rPr>
            <b/>
            <sz val="8"/>
            <color indexed="81"/>
            <rFont val="Tahoma"/>
            <family val="2"/>
          </rPr>
          <t>Salud Ocupacional:</t>
        </r>
        <r>
          <rPr>
            <sz val="8"/>
            <color indexed="81"/>
            <rFont val="Tahoma"/>
            <family val="2"/>
          </rPr>
          <t xml:space="preserve">
EXPOSICION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0C00-000001000000}">
      <text>
        <r>
          <rPr>
            <b/>
            <sz val="8"/>
            <color indexed="81"/>
            <rFont val="Tahoma"/>
            <family val="2"/>
          </rPr>
          <t>Salud Ocupacional:</t>
        </r>
        <r>
          <rPr>
            <sz val="8"/>
            <color indexed="81"/>
            <rFont val="Tahoma"/>
            <family val="2"/>
          </rPr>
          <t xml:space="preserve">
PROBABILIDD </t>
        </r>
      </text>
    </comment>
    <comment ref="R10" authorId="0" shapeId="0" xr:uid="{00000000-0006-0000-0C00-000002000000}">
      <text>
        <r>
          <rPr>
            <b/>
            <sz val="8"/>
            <color indexed="81"/>
            <rFont val="Tahoma"/>
            <family val="2"/>
          </rPr>
          <t>Salud Ocupacional:</t>
        </r>
        <r>
          <rPr>
            <sz val="8"/>
            <color indexed="81"/>
            <rFont val="Tahoma"/>
            <family val="2"/>
          </rPr>
          <t xml:space="preserve">
EXPOSICION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M8" authorId="0" shapeId="0" xr:uid="{00000000-0006-0000-0D00-000001000000}">
      <text>
        <r>
          <rPr>
            <b/>
            <sz val="8"/>
            <color indexed="81"/>
            <rFont val="Tahoma"/>
            <family val="2"/>
          </rPr>
          <t>Salud Ocupacional:</t>
        </r>
        <r>
          <rPr>
            <sz val="8"/>
            <color indexed="81"/>
            <rFont val="Tahoma"/>
            <family val="2"/>
          </rPr>
          <t xml:space="preserve">
EN LA SALUD, EN LEM DIO AMBIENTE, EN LA OPERACIÓN, EN LA IMAGEN, Y EN EL FACTOR ECONOMICO </t>
        </r>
      </text>
    </comment>
    <comment ref="Q10" authorId="0" shapeId="0" xr:uid="{00000000-0006-0000-0D00-000002000000}">
      <text>
        <r>
          <rPr>
            <b/>
            <sz val="8"/>
            <color indexed="81"/>
            <rFont val="Tahoma"/>
            <family val="2"/>
          </rPr>
          <t>Salud Ocupacional:</t>
        </r>
        <r>
          <rPr>
            <sz val="8"/>
            <color indexed="81"/>
            <rFont val="Tahoma"/>
            <family val="2"/>
          </rPr>
          <t xml:space="preserve">
PROBABILIDD </t>
        </r>
      </text>
    </comment>
    <comment ref="R10" authorId="0" shapeId="0" xr:uid="{00000000-0006-0000-0D00-000003000000}">
      <text>
        <r>
          <rPr>
            <b/>
            <sz val="8"/>
            <color indexed="81"/>
            <rFont val="Tahoma"/>
            <family val="2"/>
          </rPr>
          <t>Salud Ocupacional:</t>
        </r>
        <r>
          <rPr>
            <sz val="8"/>
            <color indexed="81"/>
            <rFont val="Tahoma"/>
            <family val="2"/>
          </rPr>
          <t xml:space="preserve">
EXPOSICION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M8" authorId="0" shapeId="0" xr:uid="{00000000-0006-0000-0E00-000001000000}">
      <text>
        <r>
          <rPr>
            <b/>
            <sz val="8"/>
            <color indexed="81"/>
            <rFont val="Tahoma"/>
            <family val="2"/>
          </rPr>
          <t>Salud Ocupacional:</t>
        </r>
        <r>
          <rPr>
            <sz val="8"/>
            <color indexed="81"/>
            <rFont val="Tahoma"/>
            <family val="2"/>
          </rPr>
          <t xml:space="preserve">
EN LA SALUD, EN LEM DIO AMBIENTE, EN LA OPERACIÓN, EN LA IMAGEN, Y EN EL FACTOR ECONOMICO </t>
        </r>
      </text>
    </comment>
    <comment ref="Q10" authorId="0" shapeId="0" xr:uid="{00000000-0006-0000-0E00-000002000000}">
      <text>
        <r>
          <rPr>
            <b/>
            <sz val="8"/>
            <color indexed="81"/>
            <rFont val="Tahoma"/>
            <family val="2"/>
          </rPr>
          <t>Salud Ocupacional:</t>
        </r>
        <r>
          <rPr>
            <sz val="8"/>
            <color indexed="81"/>
            <rFont val="Tahoma"/>
            <family val="2"/>
          </rPr>
          <t xml:space="preserve">
PROBABILIDD </t>
        </r>
      </text>
    </comment>
    <comment ref="R10" authorId="0" shapeId="0" xr:uid="{00000000-0006-0000-0E00-000003000000}">
      <text>
        <r>
          <rPr>
            <b/>
            <sz val="8"/>
            <color indexed="81"/>
            <rFont val="Tahoma"/>
            <family val="2"/>
          </rPr>
          <t>Salud Ocupacional:</t>
        </r>
        <r>
          <rPr>
            <sz val="8"/>
            <color indexed="81"/>
            <rFont val="Tahoma"/>
            <family val="2"/>
          </rPr>
          <t xml:space="preserve">
EXPOSICION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M8" authorId="0" shapeId="0" xr:uid="{00000000-0006-0000-1000-000001000000}">
      <text>
        <r>
          <rPr>
            <b/>
            <sz val="8"/>
            <color indexed="81"/>
            <rFont val="Tahoma"/>
            <family val="2"/>
          </rPr>
          <t>Salud Ocupacional:</t>
        </r>
        <r>
          <rPr>
            <sz val="8"/>
            <color indexed="81"/>
            <rFont val="Tahoma"/>
            <family val="2"/>
          </rPr>
          <t xml:space="preserve">
EN LA SALUD, EN LEM DIO AMBIENTE, EN LA OPERACIÓN, EN LA IMAGEN, Y EN EL FACTOR ECONOMICO </t>
        </r>
      </text>
    </comment>
    <comment ref="Q10" authorId="0" shapeId="0" xr:uid="{00000000-0006-0000-1000-000002000000}">
      <text>
        <r>
          <rPr>
            <b/>
            <sz val="8"/>
            <color indexed="81"/>
            <rFont val="Tahoma"/>
            <family val="2"/>
          </rPr>
          <t>Salud Ocupacional:</t>
        </r>
        <r>
          <rPr>
            <sz val="8"/>
            <color indexed="81"/>
            <rFont val="Tahoma"/>
            <family val="2"/>
          </rPr>
          <t xml:space="preserve">
PROBABILIDD </t>
        </r>
      </text>
    </comment>
    <comment ref="R10" authorId="0" shapeId="0" xr:uid="{00000000-0006-0000-1000-000003000000}">
      <text>
        <r>
          <rPr>
            <b/>
            <sz val="8"/>
            <color indexed="81"/>
            <rFont val="Tahoma"/>
            <family val="2"/>
          </rPr>
          <t>Salud Ocupacional:</t>
        </r>
        <r>
          <rPr>
            <sz val="8"/>
            <color indexed="81"/>
            <rFont val="Tahoma"/>
            <family val="2"/>
          </rPr>
          <t xml:space="preserve">
EXPOSICION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1100-000001000000}">
      <text>
        <r>
          <rPr>
            <b/>
            <sz val="8"/>
            <color indexed="81"/>
            <rFont val="Tahoma"/>
            <family val="2"/>
          </rPr>
          <t>Salud Ocupacional:</t>
        </r>
        <r>
          <rPr>
            <sz val="8"/>
            <color indexed="81"/>
            <rFont val="Tahoma"/>
            <family val="2"/>
          </rPr>
          <t xml:space="preserve">
PROBABILIDD </t>
        </r>
      </text>
    </comment>
    <comment ref="R10" authorId="0" shapeId="0" xr:uid="{00000000-0006-0000-1100-000002000000}">
      <text>
        <r>
          <rPr>
            <b/>
            <sz val="8"/>
            <color indexed="81"/>
            <rFont val="Tahoma"/>
            <family val="2"/>
          </rPr>
          <t>Salud Ocupacional:</t>
        </r>
        <r>
          <rPr>
            <sz val="8"/>
            <color indexed="81"/>
            <rFont val="Tahoma"/>
            <family val="2"/>
          </rPr>
          <t xml:space="preserve">
EXPOSICION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1200-000001000000}">
      <text>
        <r>
          <rPr>
            <b/>
            <sz val="8"/>
            <color indexed="81"/>
            <rFont val="Tahoma"/>
            <family val="2"/>
          </rPr>
          <t>Salud Ocupacional:</t>
        </r>
        <r>
          <rPr>
            <sz val="8"/>
            <color indexed="81"/>
            <rFont val="Tahoma"/>
            <family val="2"/>
          </rPr>
          <t xml:space="preserve">
PROBABILIDD </t>
        </r>
      </text>
    </comment>
    <comment ref="R10" authorId="0" shapeId="0" xr:uid="{00000000-0006-0000-1200-000002000000}">
      <text>
        <r>
          <rPr>
            <b/>
            <sz val="8"/>
            <color indexed="81"/>
            <rFont val="Tahoma"/>
            <family val="2"/>
          </rPr>
          <t>Salud Ocupacional:</t>
        </r>
        <r>
          <rPr>
            <sz val="8"/>
            <color indexed="81"/>
            <rFont val="Tahoma"/>
            <family val="2"/>
          </rPr>
          <t xml:space="preserve">
EXPOSICION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1300-000001000000}">
      <text>
        <r>
          <rPr>
            <b/>
            <sz val="8"/>
            <color indexed="81"/>
            <rFont val="Tahoma"/>
            <family val="2"/>
          </rPr>
          <t>Salud Ocupacional:</t>
        </r>
        <r>
          <rPr>
            <sz val="8"/>
            <color indexed="81"/>
            <rFont val="Tahoma"/>
            <family val="2"/>
          </rPr>
          <t xml:space="preserve">
PROBABILIDD </t>
        </r>
      </text>
    </comment>
    <comment ref="R10" authorId="0" shapeId="0" xr:uid="{00000000-0006-0000-1300-000002000000}">
      <text>
        <r>
          <rPr>
            <b/>
            <sz val="8"/>
            <color indexed="81"/>
            <rFont val="Tahoma"/>
            <family val="2"/>
          </rPr>
          <t>Salud Ocupacional:</t>
        </r>
        <r>
          <rPr>
            <sz val="8"/>
            <color indexed="81"/>
            <rFont val="Tahoma"/>
            <family val="2"/>
          </rPr>
          <t xml:space="preserve">
EXPOSICION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1400-000001000000}">
      <text>
        <r>
          <rPr>
            <b/>
            <sz val="8"/>
            <color indexed="81"/>
            <rFont val="Tahoma"/>
            <family val="2"/>
          </rPr>
          <t>Salud Ocupacional:</t>
        </r>
        <r>
          <rPr>
            <sz val="8"/>
            <color indexed="81"/>
            <rFont val="Tahoma"/>
            <family val="2"/>
          </rPr>
          <t xml:space="preserve">
PROBABILIDD </t>
        </r>
      </text>
    </comment>
    <comment ref="R10" authorId="0" shapeId="0" xr:uid="{00000000-0006-0000-1400-000002000000}">
      <text>
        <r>
          <rPr>
            <b/>
            <sz val="8"/>
            <color indexed="81"/>
            <rFont val="Tahoma"/>
            <family val="2"/>
          </rPr>
          <t>Salud Ocupacional:</t>
        </r>
        <r>
          <rPr>
            <sz val="8"/>
            <color indexed="81"/>
            <rFont val="Tahoma"/>
            <family val="2"/>
          </rPr>
          <t xml:space="preserve">
EXPOSICION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1500-000001000000}">
      <text>
        <r>
          <rPr>
            <b/>
            <sz val="8"/>
            <color indexed="81"/>
            <rFont val="Tahoma"/>
            <family val="2"/>
          </rPr>
          <t>Salud Ocupacional:</t>
        </r>
        <r>
          <rPr>
            <sz val="8"/>
            <color indexed="81"/>
            <rFont val="Tahoma"/>
            <family val="2"/>
          </rPr>
          <t xml:space="preserve">
PROBABILIDD </t>
        </r>
      </text>
    </comment>
    <comment ref="R10" authorId="0" shapeId="0" xr:uid="{00000000-0006-0000-1500-000002000000}">
      <text>
        <r>
          <rPr>
            <b/>
            <sz val="8"/>
            <color indexed="81"/>
            <rFont val="Tahoma"/>
            <family val="2"/>
          </rPr>
          <t>Salud Ocupacional:</t>
        </r>
        <r>
          <rPr>
            <sz val="8"/>
            <color indexed="81"/>
            <rFont val="Tahoma"/>
            <family val="2"/>
          </rPr>
          <t xml:space="preserve">
EXPOSICION 
</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Q10" authorId="0" shapeId="0" xr:uid="{00000000-0006-0000-1600-000001000000}">
      <text>
        <r>
          <rPr>
            <b/>
            <sz val="8"/>
            <color indexed="81"/>
            <rFont val="Tahoma"/>
            <family val="2"/>
          </rPr>
          <t>Salud Ocupacional:</t>
        </r>
        <r>
          <rPr>
            <sz val="8"/>
            <color indexed="81"/>
            <rFont val="Tahoma"/>
            <family val="2"/>
          </rPr>
          <t xml:space="preserve">
PROBABILIDD </t>
        </r>
      </text>
    </comment>
    <comment ref="R10" authorId="0" shapeId="0" xr:uid="{00000000-0006-0000-1600-000002000000}">
      <text>
        <r>
          <rPr>
            <b/>
            <sz val="8"/>
            <color indexed="81"/>
            <rFont val="Tahoma"/>
            <family val="2"/>
          </rPr>
          <t>Salud Ocupacional:</t>
        </r>
        <r>
          <rPr>
            <sz val="8"/>
            <color indexed="81"/>
            <rFont val="Tahoma"/>
            <family val="2"/>
          </rPr>
          <t xml:space="preserve">
EXPOSICION 
</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Salud Ocupacional</author>
  </authors>
  <commentList>
    <comment ref="M8" authorId="0" shapeId="0" xr:uid="{00000000-0006-0000-1700-000001000000}">
      <text>
        <r>
          <rPr>
            <b/>
            <sz val="8"/>
            <color indexed="81"/>
            <rFont val="Tahoma"/>
            <family val="2"/>
          </rPr>
          <t>Salud Ocupacional:</t>
        </r>
        <r>
          <rPr>
            <sz val="8"/>
            <color indexed="81"/>
            <rFont val="Tahoma"/>
            <family val="2"/>
          </rPr>
          <t xml:space="preserve">
EN LA SALUD, EN LEM DIO AMBIENTE, EN LA OPERACIÓN, EN LA IMAGEN, Y EN EL FACTOR ECONOMICO </t>
        </r>
      </text>
    </comment>
    <comment ref="Q10" authorId="0" shapeId="0" xr:uid="{00000000-0006-0000-1700-000002000000}">
      <text>
        <r>
          <rPr>
            <b/>
            <sz val="8"/>
            <color indexed="81"/>
            <rFont val="Tahoma"/>
            <family val="2"/>
          </rPr>
          <t>Salud Ocupacional:</t>
        </r>
        <r>
          <rPr>
            <sz val="8"/>
            <color indexed="81"/>
            <rFont val="Tahoma"/>
            <family val="2"/>
          </rPr>
          <t xml:space="preserve">
PROBABILIDD </t>
        </r>
      </text>
    </comment>
    <comment ref="R10" authorId="0" shapeId="0" xr:uid="{00000000-0006-0000-1700-000003000000}">
      <text>
        <r>
          <rPr>
            <b/>
            <sz val="8"/>
            <color indexed="81"/>
            <rFont val="Tahoma"/>
            <family val="2"/>
          </rPr>
          <t>Salud Ocupacional:</t>
        </r>
        <r>
          <rPr>
            <sz val="8"/>
            <color indexed="81"/>
            <rFont val="Tahoma"/>
            <family val="2"/>
          </rPr>
          <t xml:space="preserve">
EXPOSICION 
</t>
        </r>
      </text>
    </comment>
  </commentList>
</comments>
</file>

<file path=xl/sharedStrings.xml><?xml version="1.0" encoding="utf-8"?>
<sst xmlns="http://schemas.openxmlformats.org/spreadsheetml/2006/main" count="8011" uniqueCount="739">
  <si>
    <t xml:space="preserve">PROB </t>
  </si>
  <si>
    <t>EXP</t>
  </si>
  <si>
    <t xml:space="preserve">CONSEC TOTAL </t>
  </si>
  <si>
    <t>CONTROL DE INGENIERIA  (FUENTE)</t>
  </si>
  <si>
    <t>CONTROL DE INGENIERIA (FUENTE)</t>
  </si>
  <si>
    <t xml:space="preserve">CARGO </t>
  </si>
  <si>
    <t xml:space="preserve">ACTIVIDAD </t>
  </si>
  <si>
    <t>TAREAS</t>
  </si>
  <si>
    <t>TIPO DE TAREA</t>
  </si>
  <si>
    <t>R</t>
  </si>
  <si>
    <t>NR</t>
  </si>
  <si>
    <t xml:space="preserve">TIPO DE PELIGRO O IMPACTO </t>
  </si>
  <si>
    <t xml:space="preserve">TIPO </t>
  </si>
  <si>
    <t xml:space="preserve">EFECTOS </t>
  </si>
  <si>
    <t>No. De trabajadores expuestos</t>
  </si>
  <si>
    <t xml:space="preserve">No. </t>
  </si>
  <si>
    <t>Horas al dia</t>
  </si>
  <si>
    <t xml:space="preserve">GRADO DE PELIGROSIDAD O IMPACTO </t>
  </si>
  <si>
    <t xml:space="preserve">VALORACION CUALITATIVA </t>
  </si>
  <si>
    <t xml:space="preserve">VALORACION CUANTITATIVA </t>
  </si>
  <si>
    <t xml:space="preserve">OCURRENCIA </t>
  </si>
  <si>
    <t xml:space="preserve">GRADO DE REPERCUSION </t>
  </si>
  <si>
    <t xml:space="preserve">FACTOR DE PONDERACIÓN </t>
  </si>
  <si>
    <t xml:space="preserve">GRADO DE REPERCUCION </t>
  </si>
  <si>
    <t xml:space="preserve">INTERPRETACIÓN </t>
  </si>
  <si>
    <t xml:space="preserve">CONTROLES EXISTENTES </t>
  </si>
  <si>
    <t>ELIMINACION</t>
  </si>
  <si>
    <t>SUSTITUCION</t>
  </si>
  <si>
    <t xml:space="preserve">CONTROL EN EL MEDIO (SEÑALIZACION/ADVERTENCIAS O CONTROLES ADMON) </t>
  </si>
  <si>
    <t xml:space="preserve">INDIVIDUO (EPP) </t>
  </si>
  <si>
    <t>LOGOSIMB</t>
  </si>
  <si>
    <t>AREA</t>
  </si>
  <si>
    <t xml:space="preserve">CONTROLES RECOMENDADOS </t>
  </si>
  <si>
    <t>% EXPUESTOS</t>
  </si>
  <si>
    <t xml:space="preserve">VALOR </t>
  </si>
  <si>
    <t>CONSECUENCIA</t>
  </si>
  <si>
    <t>CONTROL DE INGENIERIA(FUENTE)</t>
  </si>
  <si>
    <t>DESCRIPCION</t>
  </si>
  <si>
    <t>CONTROL DE INGENIERIA    (FUENTE)</t>
  </si>
  <si>
    <t>EXISTE REQUISITO LEGAL</t>
  </si>
  <si>
    <t xml:space="preserve">MATRIZ DE IDENTIFICACION DE PELIGROS Y VALORACION DE RIESGOS </t>
  </si>
  <si>
    <t xml:space="preserve">FUENTE DEL PELIGRO </t>
  </si>
  <si>
    <t>Version 1</t>
  </si>
  <si>
    <t>OPERATIVA</t>
  </si>
  <si>
    <t>X</t>
  </si>
  <si>
    <t>DE SEGURIDAD</t>
  </si>
  <si>
    <t>HIGIENICO</t>
  </si>
  <si>
    <t>ILUMINACION</t>
  </si>
  <si>
    <t>VIBRACION</t>
  </si>
  <si>
    <t>RUIDO</t>
  </si>
  <si>
    <t>QUIMICO</t>
  </si>
  <si>
    <t>BIOMECANICO</t>
  </si>
  <si>
    <t>SICOSOCIAL</t>
  </si>
  <si>
    <r>
      <t>EN EL MEDIO:</t>
    </r>
    <r>
      <rPr>
        <sz val="8"/>
        <rFont val="Arial"/>
        <family val="2"/>
      </rPr>
      <t xml:space="preserve">  NO AFECTA</t>
    </r>
  </si>
  <si>
    <r>
      <t>EN LA PRODUCCION:</t>
    </r>
    <r>
      <rPr>
        <sz val="8"/>
        <rFont val="Arial"/>
        <family val="2"/>
      </rPr>
      <t xml:space="preserve"> RETRASA LA OPERACIÓN MAS DE 6 HORAS</t>
    </r>
  </si>
  <si>
    <r>
      <t xml:space="preserve">EN LA IMAGEN: </t>
    </r>
    <r>
      <rPr>
        <sz val="8"/>
        <rFont val="Arial"/>
        <family val="2"/>
      </rPr>
      <t>SI SOLO ES DE CONOCIMIENTO DE PERSONAL DE PROCESO</t>
    </r>
  </si>
  <si>
    <t>ECONOMICO: LEVE</t>
  </si>
  <si>
    <r>
      <t xml:space="preserve">ECONOMICO: </t>
    </r>
    <r>
      <rPr>
        <sz val="8"/>
        <rFont val="Arial"/>
        <family val="2"/>
      </rPr>
      <t>LEVE</t>
    </r>
  </si>
  <si>
    <t>FORTALECER  ACTIVIDADES DE SENSIBILIZACION PARA CONTROL DEL RIESGO Y LA GENERACION DE ACTOS INSEGUROS</t>
  </si>
  <si>
    <r>
      <t>EN LA SALUD:</t>
    </r>
    <r>
      <rPr>
        <sz val="8"/>
        <rFont val="Arial"/>
        <family val="2"/>
      </rPr>
      <t xml:space="preserve"> TRAUMAS, HERIDAS, CONTUSIONES, QUEMADURAS, , GOLPES.</t>
    </r>
  </si>
  <si>
    <r>
      <t xml:space="preserve">EN EL MEDIO: </t>
    </r>
    <r>
      <rPr>
        <sz val="8"/>
        <rFont val="Arial"/>
        <family val="2"/>
      </rPr>
      <t>NO AFECTA</t>
    </r>
  </si>
  <si>
    <r>
      <t>EN LA SALUD:</t>
    </r>
    <r>
      <rPr>
        <sz val="8"/>
        <rFont val="Arial"/>
        <family val="2"/>
      </rPr>
      <t xml:space="preserve">  ESGUINCES, FRACTURAS, LUXACIONES, TRAUMAS, HERIDAS, CONTUSIONES, GOLPES.</t>
    </r>
  </si>
  <si>
    <r>
      <t>EN EL MEDIO:</t>
    </r>
    <r>
      <rPr>
        <sz val="8"/>
        <rFont val="Arial"/>
        <family val="2"/>
      </rPr>
      <t xml:space="preserve"> NO AFECTA</t>
    </r>
  </si>
  <si>
    <r>
      <t>EN LA PRODUCCION :</t>
    </r>
    <r>
      <rPr>
        <sz val="8"/>
        <rFont val="Arial"/>
        <family val="2"/>
      </rPr>
      <t xml:space="preserve"> RETRASA LA OPERACIÓN MAS DE 6 HORAS</t>
    </r>
  </si>
  <si>
    <r>
      <t xml:space="preserve">EN LA IMAGEN:  </t>
    </r>
    <r>
      <rPr>
        <sz val="8"/>
        <rFont val="Arial"/>
        <family val="2"/>
      </rPr>
      <t>ES DE CONOCIMIENTO DE OTROS PROCESOS DE LA EMPRESA Y EL CLIENTE</t>
    </r>
  </si>
  <si>
    <r>
      <t xml:space="preserve">NATURALES Y O TECNOLOGICO: </t>
    </r>
    <r>
      <rPr>
        <sz val="12"/>
        <rFont val="Arial"/>
        <family val="2"/>
      </rPr>
      <t>Incendios, terremotos, inundaciones, granizadas</t>
    </r>
  </si>
  <si>
    <r>
      <t>EN LA SALUD:</t>
    </r>
    <r>
      <rPr>
        <sz val="8"/>
        <rFont val="Arial"/>
        <family val="2"/>
      </rPr>
      <t xml:space="preserve">  TRAUMAS, HERIDAS, CONTUSIONES,  FRACTURAS, QUEMADURAS, MUERTE, AMPUTACIONES, PERDIDAS DE MIEMBROS, TRAUMAS MENTALES, ESQUISOFRENIA, ANGUSTIA.</t>
    </r>
  </si>
  <si>
    <r>
      <t>EN EL MEDIO:</t>
    </r>
    <r>
      <rPr>
        <sz val="8"/>
        <rFont val="Arial"/>
        <family val="2"/>
      </rPr>
      <t xml:space="preserve"> SI LA CLASE ES NEGATIVA, MAGNITUD ALTA, MITIGABLE, TEMPORAL Y EXITE REQUISITO LEGAL.</t>
    </r>
  </si>
  <si>
    <r>
      <t>EN LA PRODUCCION :</t>
    </r>
    <r>
      <rPr>
        <sz val="8"/>
        <rFont val="Arial"/>
        <family val="2"/>
      </rPr>
      <t xml:space="preserve">  SE  RETRASA LA OPERACIÓN POR AMAS DE 12 HORAS</t>
    </r>
  </si>
  <si>
    <r>
      <t xml:space="preserve">ECONOMICO: </t>
    </r>
    <r>
      <rPr>
        <sz val="8"/>
        <rFont val="Arial"/>
        <family val="2"/>
      </rPr>
      <t>CATASTROFICA</t>
    </r>
  </si>
  <si>
    <r>
      <t xml:space="preserve">ANTROPICO O DE ORDEN PUBLICO:          </t>
    </r>
    <r>
      <rPr>
        <sz val="12"/>
        <rFont val="Arial"/>
        <family val="2"/>
      </rPr>
      <t xml:space="preserve">Agresiones fisicas,  atraco - robos, secuestro, extorsiones, fleteo.
</t>
    </r>
  </si>
  <si>
    <r>
      <t>EN LA SALUD:</t>
    </r>
    <r>
      <rPr>
        <sz val="8"/>
        <rFont val="Arial"/>
        <family val="2"/>
      </rPr>
      <t xml:space="preserve"> GOLPES, FRACTURAS, CONTUSIONES, MUERTE, TRAUMAS MENTALES, ESQUIZOFRENIA, ANGUSTIA, ANSIEDAD, ESTRÉS </t>
    </r>
  </si>
  <si>
    <r>
      <t>EN LA PRODUCCION :</t>
    </r>
    <r>
      <rPr>
        <sz val="8"/>
        <rFont val="Arial"/>
        <family val="2"/>
      </rPr>
      <t xml:space="preserve"> RETRASA LA OPERACIÓN POR MAS DE 12 HORAS</t>
    </r>
  </si>
  <si>
    <r>
      <t xml:space="preserve">EN LA IMAGEN: </t>
    </r>
    <r>
      <rPr>
        <sz val="8"/>
        <rFont val="Arial"/>
        <family val="2"/>
      </rPr>
      <t>ES DE CONOCIMIENTO DE AUTORIDADES DE CONTROL</t>
    </r>
  </si>
  <si>
    <r>
      <t>EN LA SALUD:</t>
    </r>
    <r>
      <rPr>
        <sz val="8"/>
        <rFont val="Arial"/>
        <family val="2"/>
      </rPr>
      <t xml:space="preserve"> ALTERACIÓN AUDITIVAS, HIPOACUSIA LATERAL O BILATERAL ESTRÉS, DOLOR DE CABEZA, DESCONCENTRACIÓN , ENFERMEDAD PROFESIONAL CON DISCAPACIDAD </t>
    </r>
  </si>
  <si>
    <r>
      <t>EN EL MEDIO:</t>
    </r>
    <r>
      <rPr>
        <sz val="8"/>
        <rFont val="Arial"/>
        <family val="2"/>
      </rPr>
      <t xml:space="preserve"> CALSE NEGATIVO, MAGNITUD MEDIA, EXISTE REQUISITO LEGAL </t>
    </r>
  </si>
  <si>
    <r>
      <t>EN LA PRODUCCION :</t>
    </r>
    <r>
      <rPr>
        <sz val="8"/>
        <rFont val="Arial"/>
        <family val="2"/>
      </rPr>
      <t xml:space="preserve"> GENERA CAMBIOS OPERATIVOS,  Y REDISEÑO TEMPORAL</t>
    </r>
  </si>
  <si>
    <r>
      <t xml:space="preserve">EN LA IMAGEN: </t>
    </r>
    <r>
      <rPr>
        <sz val="8"/>
        <rFont val="Arial"/>
        <family val="2"/>
      </rPr>
      <t>SOLO ES DE CONOCIMIENTO DE PERSONAL DEL PROCESO</t>
    </r>
  </si>
  <si>
    <t>Presencia de vibracion producida  por el vehiculo</t>
  </si>
  <si>
    <r>
      <t>EN LA SALUD:</t>
    </r>
    <r>
      <rPr>
        <sz val="8"/>
        <rFont val="Arial"/>
        <family val="2"/>
      </rPr>
      <t xml:space="preserve">  CALAMBRES, NEUROPATIAS, DOLORES DE CABEZA, PERDIDA DE LA MOTRICIDAD FINA, ESTRES. </t>
    </r>
  </si>
  <si>
    <r>
      <t>EN LA PRODUCCION :</t>
    </r>
    <r>
      <rPr>
        <sz val="8"/>
        <rFont val="Arial"/>
        <family val="2"/>
      </rPr>
      <t xml:space="preserve"> NO AFECTA EL DESARROLLO DE LA OPERACIÓN</t>
    </r>
  </si>
  <si>
    <r>
      <t xml:space="preserve">EN LA IMAGEN: </t>
    </r>
    <r>
      <rPr>
        <sz val="8"/>
        <rFont val="Arial"/>
        <family val="2"/>
      </rPr>
      <t>SOLO ES DE CONOCIMIENTO  DE PERSONAL DEL PROCESO</t>
    </r>
  </si>
  <si>
    <t>RADIACIONES NO IONIZANTES</t>
  </si>
  <si>
    <r>
      <t>EN LA SALUD:</t>
    </r>
    <r>
      <rPr>
        <sz val="8"/>
        <rFont val="Arial"/>
        <family val="2"/>
      </rPr>
      <t xml:space="preserve"> CEFALEA, FATIGA VISUAL, ENFERMEDADES CON ATENCION MEDICA , CATARATAS , REACCIONES ALERGICAS.</t>
    </r>
  </si>
  <si>
    <r>
      <t>EN LA PRODUCCION :</t>
    </r>
    <r>
      <rPr>
        <sz val="8"/>
        <rFont val="Arial"/>
        <family val="2"/>
      </rPr>
      <t xml:space="preserve"> GENERA CAMBIOS OPERATIVOS, REDISEÑO TEMPORAL (SE INCOMPLETA EL EQUIPO DE TRABAJO).</t>
    </r>
  </si>
  <si>
    <t>DISCONFORT TERMICO</t>
  </si>
  <si>
    <r>
      <t>EN EL MEDIO:</t>
    </r>
    <r>
      <rPr>
        <sz val="8"/>
        <rFont val="Arial"/>
        <family val="2"/>
      </rPr>
      <t xml:space="preserve">  SI LA CLASE ES POSITIVA MAGNITUD BAJA, MITIGABLE, FUGAZ Y EXISTE REQUISITO LEGAL</t>
    </r>
  </si>
  <si>
    <r>
      <t xml:space="preserve">EN LA IMAGEN: </t>
    </r>
    <r>
      <rPr>
        <sz val="8"/>
        <rFont val="Arial"/>
        <family val="2"/>
      </rPr>
      <t>SI SOLO ES CONOCIMIENTO DE OTROS PROCESOS DE LA EMPRESA Y EL CLIENTE</t>
    </r>
  </si>
  <si>
    <r>
      <t>EN LA SALUD:</t>
    </r>
    <r>
      <rPr>
        <sz val="8"/>
        <rFont val="Arial"/>
        <family val="2"/>
      </rPr>
      <t xml:space="preserve">  LESIONES OSTEMUSCULARES (COLUMNA, ESPALDA, EN MIEMBRO SUPERIOR Y MIEMBRO INFERIOR) , TENDINITIS, LUMBAGOS, HERNIA DISCAL,  ESGUINCES, LUXACIONES VARICES, AFECCIONES SISTEMA URINARIO, BURSITIS, FATIGA . LESIONES CON NECESIDAD DE INTERVENCION QUIRUGICA, ENFERMEDAD PROFESIONAL CON DISCAPACIDAD .</t>
    </r>
  </si>
  <si>
    <r>
      <t>EN LA PRODUCCION :</t>
    </r>
    <r>
      <rPr>
        <sz val="8"/>
        <rFont val="Arial"/>
        <family val="2"/>
      </rPr>
      <t xml:space="preserve"> GENERA CAMBIO OPERATIVOS Y REDISEÑO TEMPORAL</t>
    </r>
  </si>
  <si>
    <r>
      <t xml:space="preserve">ECONOMICO: GRAVE </t>
    </r>
    <r>
      <rPr>
        <sz val="8"/>
        <rFont val="Arial"/>
        <family val="2"/>
      </rPr>
      <t xml:space="preserve">PERDIDA DE TIEMPO EFECTIVO DE TRABAJO, AL PAGAR POR INCAPACIDADES, SEGUROS, PERDIDA DE DINERO POR PARTE DEL TRABAJADOR EN TRAMITES Y TRANSPORTE D LEGALIZACION , ENFERMEDADES PROFESIONALES </t>
    </r>
  </si>
  <si>
    <r>
      <t>ECONOMICO:</t>
    </r>
    <r>
      <rPr>
        <sz val="8"/>
        <rFont val="Arial"/>
        <family val="2"/>
      </rPr>
      <t>MARGINAL: PERDIDA DE TIEMPO EFECTIVO DE TRABAJO, AL PAGAR POR INCAPACIDADES, SEGUROS, PERDIDA DE DINERO POR PARTE DEL TRABAJADOR EN TRAMITES Y TRANSPORTE DE LEGALIZACION ,.</t>
    </r>
  </si>
  <si>
    <t>BIOLOGICO</t>
  </si>
  <si>
    <r>
      <t>EN EL MEDIO:</t>
    </r>
    <r>
      <rPr>
        <sz val="8"/>
        <rFont val="Arial"/>
        <family val="2"/>
      </rPr>
      <t xml:space="preserve"> PROPAGACIÓN DE VIRUS AL PERSONAL </t>
    </r>
  </si>
  <si>
    <r>
      <t xml:space="preserve">EN EL MEDIO:  </t>
    </r>
    <r>
      <rPr>
        <sz val="8"/>
        <rFont val="Arial"/>
        <family val="2"/>
      </rPr>
      <t>NO AFECTA</t>
    </r>
  </si>
  <si>
    <t>Exposicion a radiaciones emitidas por el sol y calorica infraroja</t>
  </si>
  <si>
    <r>
      <t>EN LA SALUD:</t>
    </r>
    <r>
      <rPr>
        <sz val="8"/>
        <rFont val="Arial"/>
        <family val="2"/>
      </rPr>
      <t xml:space="preserve"> INFECCIONES BACTERIANO RESPIRATORIOS O DIGESTIVOS, DERMATITIS . ENFERMEDADES LEVES CON INCAPACIDADES TEMPORALES  </t>
    </r>
  </si>
  <si>
    <r>
      <t>EN LA PRODUCCION :</t>
    </r>
    <r>
      <rPr>
        <sz val="8"/>
        <rFont val="Arial"/>
        <family val="2"/>
      </rPr>
      <t xml:space="preserve"> GENERA CAMBIOS OPERATIVOS Y REDISEÑO TEMPORAL, BAJO DESEMPEÑO EN LA LABOR, AUMENTO EN TASA DE ASUENTISMO Y ACCIDENTALIDAD. ABANDONO DEL CARGO, FENOMENOS DE RECARGA LABORAL </t>
    </r>
  </si>
  <si>
    <t>SI</t>
  </si>
  <si>
    <t>SUMINISTRAR ELEMENTOS DE PROTECCION PERSONAL GUANTES</t>
  </si>
  <si>
    <t>NO EXISTE</t>
  </si>
  <si>
    <t>NUEVAS CARROCERIAS CONTAR CON SISTEMA DE AIRE ACONDICIONADO.</t>
  </si>
  <si>
    <t xml:space="preserve">ESTABLECER PROGRAMA DE RIESGO PUBLICO. </t>
  </si>
  <si>
    <t>DIVULGAR LOS PELIGROS PARTICULARES IDENTIFICADOS EN LA ZONA ESTABLECIENDO COMPORTAMIENTOS PREVENTIVOS. CAPACITACION EN RIESGO PUBLICO.</t>
  </si>
  <si>
    <t>FORTALECER SENSIBILIZACION SOBRE CONTROL DEL RIESGO.</t>
  </si>
  <si>
    <t>MANTENER REVISIONES TECNICO MECANICAS PREVENTIVAS Y CORRECTIVAS, MANTENER MEDIDAS PREVENTIVAS.</t>
  </si>
  <si>
    <t xml:space="preserve">DESARROLLAR JORNADAS DE SENSIBILIZACION SOBRE EL AUTOCUIDADO, LA HIGIENE Y LA PROTECCION DE ENFERMEDADES VISUALES </t>
  </si>
  <si>
    <t>MANTENIMIENTO DE LUMINARIAS</t>
  </si>
  <si>
    <t>MANTENER CONTROLES EXISTENTES</t>
  </si>
  <si>
    <t>FORTALECIMIENTO DE CONTROL MEDICO</t>
  </si>
  <si>
    <t xml:space="preserve">DESARROLLO DE ACTIIDADES DE SENSIBILIZACION PARA EL CONTROL DE RIESGO Y LA GENERACION DE ACTOS INSEGUROS </t>
  </si>
  <si>
    <t>SISTEMAS ELECTRICOS REGULADOS Y  ENTUBADOS .</t>
  </si>
  <si>
    <t>SENSIBLIZACION  CONDICIONES INSEGURAS EN ABASTECIMIENTO DEL VEHICULO Y MANIPULACION  DE SUSTANCIAS  QUIMICAS EN ACTIVIDADES DE MANTENIMIENTO MECANICO,  PERSONAL CAPACITADO EN EVACAUCION.</t>
  </si>
  <si>
    <t>PARTICIPACION EN SIMULACROS DE EVACUACION.</t>
  </si>
  <si>
    <t xml:space="preserve">MANTENER CONTROLES EXISTENTES. </t>
  </si>
  <si>
    <t>SENSIBILIZACION SOBRE LA IMPORTANCIA DE LA PAUSAS ACTIVAS.</t>
  </si>
  <si>
    <t xml:space="preserve">DESARROLLAR JORANADAS DE SENSIBILIZACION SOBRE EL AUTOCUIDADO, LA HIGIENE Y LA PROTECCION DE ENFERMEDADES VIRALES, EVALUAR POSIBILIDAD DE REALIZAR VACUNACION CONTRA INFLUENZA </t>
  </si>
  <si>
    <t>MANTENIMIENTO CONDICIONES DE HIGIENE EN PUESTOS DE TRABAJO.</t>
  </si>
  <si>
    <t>ALTO</t>
  </si>
  <si>
    <t xml:space="preserve">INSTAURAR SVE PARA PREVENCION DE DESORDENES MUSCULOESQUELETICOS,  Y EVALUAR L POSIBILIDAD DE REALIZAR ADECUACIONES A LOS PUESTOS DE TRABAJO PARA MINIZAR EL RIESGO.  </t>
  </si>
  <si>
    <t>DESARROLLO DE CAPACITACIONES SOBRE EL RIESGO  Y CONTROL DEL MISMO. SENSIBILIZACION PAUSAS ACTIVAS.</t>
  </si>
  <si>
    <t>IMPLEMENTAR SVE PARA RIESGO SICOLABORAL SEGÚN LO ESTIPULADO LEGALMENTE, EVALUAR, ALINEAR  Y TOMAR ACCIONES SOBRE ENCUESTAS DE CLIMA ORGANIZACIONAL GENRADAS POR CANAL DIRECTO .</t>
  </si>
  <si>
    <t>Riesgo BAJO</t>
  </si>
  <si>
    <t>ECONOMICO: MARGINAL</t>
  </si>
  <si>
    <t>SENSIBILIZACION SOBRE AUTOCUIDADO , INSTAURAR PROGRAMA DE  PAUSAS ACTIVAS.</t>
  </si>
  <si>
    <t>MEDIO</t>
  </si>
  <si>
    <t>BAJO</t>
  </si>
  <si>
    <t>MANTENER CONTROLES EXISTENTES.</t>
  </si>
  <si>
    <t>F-002</t>
  </si>
  <si>
    <t xml:space="preserve">Manipulacion sistema electrico,  (luces de techo, delanteras,  iniciar encendido a traves de cables y bateria, y en las empresas donde se carga y se descarga producto. </t>
  </si>
  <si>
    <t>Zona de amenaza tecnologica alta para derrames, incendio y explosion.( zona industrial puente aranda), Amenaza sismica intermedia a nivel nacional,  transito por diferentes zonas urbanas y rurales en donde se puede  presentan inundaciones o granizadas.</t>
  </si>
  <si>
    <t>Ruido producido por el motor del vehículo, contaminación auditiva propia de la vía pública.</t>
  </si>
  <si>
    <t>Desarrollo de la labor dependiendo de la luz natural y del ambiente.</t>
  </si>
  <si>
    <t>Manipulación manual de  herramientas (llaves, destornillador, gato, copas de las ruedas) y mecanismos en movimiento (motor),  desarrollo de la tarea en zona donde hay vehiculos en movimiento.</t>
  </si>
  <si>
    <r>
      <t xml:space="preserve">MECANICO: </t>
    </r>
    <r>
      <rPr>
        <sz val="12"/>
        <rFont val="Arial"/>
        <family val="2"/>
      </rPr>
      <t>Caidas del mismo nivel o diferente nivel, cortes, golpes con o contra, atrapamiento</t>
    </r>
  </si>
  <si>
    <r>
      <t xml:space="preserve">ELECTRICO:     </t>
    </r>
    <r>
      <rPr>
        <sz val="12"/>
        <rFont val="Arial"/>
        <family val="2"/>
      </rPr>
      <t xml:space="preserve">Descargas electricas de baja tension </t>
    </r>
  </si>
  <si>
    <r>
      <t xml:space="preserve">LOCATIVO:  </t>
    </r>
    <r>
      <rPr>
        <sz val="12"/>
        <rFont val="Arial"/>
        <family val="2"/>
      </rPr>
      <t>Superficies y desplazamiento, caidas diferente nivel, golpes, almacenamiento.</t>
    </r>
  </si>
  <si>
    <r>
      <t>EN LA SALUD:</t>
    </r>
    <r>
      <rPr>
        <sz val="8"/>
        <rFont val="Arial"/>
        <family val="2"/>
      </rPr>
      <t xml:space="preserve"> TRAUMAS POR APLASTAMIENTO,  QUEMADURAS, FRACTURAS, HERIDAS, TRAUMAS SUEPRFICIALES,  LESIONES EN OJOS (LESIONES CON NECESIDAD DE ATENCION QUIRURGICA), MUERTE.</t>
    </r>
  </si>
  <si>
    <t>DESARROLLO DE ACTIVIDADES DE MTTO CORRECTIVO Y PREVENTIVO MENSUAL EN  VEHICULOS.</t>
  </si>
  <si>
    <t>MANTENER PLAN CORRECTIVO Y PREVENTIVO (REVISIONES  TECNICO MECANICAS MENSUALES).</t>
  </si>
  <si>
    <t>SUMINISTRO DE ELEMENTOS DE PROTECCION PERSONAL ( BOTAS DE SEGURIDAD PUNTA DE ACERO, GUANTES CARNAZA, MONOGAFAS). ENTRENAMIENTO DE NORMAS Y PROCEDIMIENTOS SEGUROS.</t>
  </si>
  <si>
    <t xml:space="preserve"> MANTENER SUMINISTRO DE EPP, FORTALECER DIVULGACION DE PROCEDIMIENTO SEGURO EN EL AREA. ESTIMULAR EL REPORTE DE CONDICIONES DE PELIGRO Y EL CONTROL DE ACTOS INSEGUROS.</t>
  </si>
  <si>
    <t>EN LA PRODUCCION : GENERA CAMBIOS OPERATIVOS Y REDISEÑO TEMPORAL</t>
  </si>
  <si>
    <r>
      <t xml:space="preserve">EN LA IMAGEN: </t>
    </r>
    <r>
      <rPr>
        <sz val="8"/>
        <rFont val="Arial"/>
        <family val="2"/>
      </rPr>
      <t>ES DE CONOCIMIENTO DEL PERSONAL DEL PROCESO</t>
    </r>
  </si>
  <si>
    <t xml:space="preserve">DESARROLLO DE ACTIVIDADES DE MANTENIMIENTO PREVENTIVO Y CORRECTIVO (SISTEMA ELECTRICO) MENSUAL. </t>
  </si>
  <si>
    <t>MANTENER PLAN  CORRECTIVO Y PREVENTIVO (REVISIONES  TECNICO MECANICAS MENSUALES). Y CONTROLES DE VIGILANCIA Y CONTROL DEL RIESGO.</t>
  </si>
  <si>
    <t>MANTENER CONTROLES DE VIGILANCIA Y CONTROL DE RIESGO (REVIISIONES TECNICO MECANICAS), REALIZAR ACTIVIDADES DE SENSIBILIZACION PARA CONTROL DEL RIESGO Y LA GENERACION DE ACTOS INSEGUROS</t>
  </si>
  <si>
    <t>Deficiente estado de pisos (irregulares) diferentes zonas del pais,  deficiente señalizacion y demarcacion, falta de orden y aseo, inadecuada disposicon de productos (almacenamiento).</t>
  </si>
  <si>
    <r>
      <t>EN LA PRODUCCION :</t>
    </r>
    <r>
      <rPr>
        <sz val="8"/>
        <rFont val="Arial"/>
        <family val="2"/>
      </rPr>
      <t xml:space="preserve"> RETRASA LA OPERACIÓN MAS DE 12 HORAS</t>
    </r>
  </si>
  <si>
    <t>DISTRIBUCION DE OBJETOS PESADOS EN ESTIBIAS, Y EN AREAS DESTINADAS PARA EL ALMACENAMIENTO</t>
  </si>
  <si>
    <t xml:space="preserve">EJECUTAR PROGRAMA DE MTTO PREVENTIVO Y CORRECTIVO DE LAS INSTALACIONES </t>
  </si>
  <si>
    <t>PRESNECIA DE DEMARCACION AREAS DE CIRCULACION, DESARROLLO DE LIMPIEZA PERMANANE DE SUPÉRIFCIES DE TRABAJO .</t>
  </si>
  <si>
    <t xml:space="preserve"> FORTALECER PLAN  DE SEÑALIZACION Y DEMARCACION EN AREA DE BODEGA, PROGRAMA DE ORDEN Y ASEO.</t>
  </si>
  <si>
    <t>PERSONAL SENSIBILIZADO ACERCA DEL REPORTE DE CONDICONES DE PELIGRO</t>
  </si>
  <si>
    <t>INSTAURAR PROGRAMAS DE MANTENIMIENTO DEL ORDEN Y LIBERACION DE PASILLO.  SENSIBILIZAR AL TRABJADOR EN EL REPORTE DE SITUACIONES DE PELIGRO.</t>
  </si>
  <si>
    <r>
      <t xml:space="preserve">EN LA IMAGEN: </t>
    </r>
    <r>
      <rPr>
        <sz val="8"/>
        <rFont val="Arial"/>
        <family val="2"/>
      </rPr>
      <t>ES DE CONOCIMIENTO NACIONAL</t>
    </r>
  </si>
  <si>
    <t>FORTALECER  ACTIVIDADES DE SENSIBILIZACION PARA CONTROL DEL RIESGO,  MANIPULACION DE SUSTANCIAS  QUIMICAS  Y LA GENERACION DE ACTOS INSEGUROS Y PLAN DE EMERGENCIAS.</t>
  </si>
  <si>
    <r>
      <t xml:space="preserve">ECONOMICO: </t>
    </r>
    <r>
      <rPr>
        <sz val="8"/>
        <rFont val="Arial"/>
        <family val="2"/>
      </rPr>
      <t>CATASTROFICA, PERDIDA ECONOMICA MAS DE 50,000,001</t>
    </r>
  </si>
  <si>
    <t>EN EL PROCESO DE SELECCIÓN SE EVALUAN ANTECEDENTES JUDICIALES , VISITA DOMICILIARIA, ASESORIA EXTERNA  DE SEGURIDAD, COLABORACION PERMANENTE DEL FRENTE DE SEGURIDAD (POLICIA NACIONAL)</t>
  </si>
  <si>
    <t xml:space="preserve"> FORTALECER COLABORACION CON LA POLICIA, SENSIBILIZACION PARA DENUNCIAR PERSONAS SOSPECHOSAS.</t>
  </si>
  <si>
    <r>
      <t xml:space="preserve">ECONOMICO: </t>
    </r>
    <r>
      <rPr>
        <sz val="8"/>
        <rFont val="Arial"/>
        <family val="2"/>
      </rPr>
      <t>GRAVE</t>
    </r>
  </si>
  <si>
    <t>SENSIBILIZACION CONTROL DEL RIESGO.</t>
  </si>
  <si>
    <t>EN EL MEDIO: NO AFECTA</t>
  </si>
  <si>
    <t>SENSIBILIZACION SOBRE PAUSAS ACTIVAS, EXAMENES MEDICO OCUPACIONALES PERIODICOS.</t>
  </si>
  <si>
    <t>PROMOVER LA REALIZACION DE EJERCICIOS DE ESTIRAMIENTO DURANTE LA JORNADA LABORAL,  MANTENER CONTROLES EXISTENTES.</t>
  </si>
  <si>
    <t xml:space="preserve"> FORTALECIMIENTO SENSIBILIZACION SOBRE LA IMPORTANCIA DE LA PAUSAS ACTIVAS.</t>
  </si>
  <si>
    <r>
      <t>EN LA SALUD:</t>
    </r>
    <r>
      <rPr>
        <sz val="8"/>
        <rFont val="Arial"/>
        <family val="2"/>
      </rPr>
      <t xml:space="preserve"> CEFALEA, FATIGA VISUAL.</t>
    </r>
  </si>
  <si>
    <r>
      <t>EN LA PRODUCCION :</t>
    </r>
    <r>
      <rPr>
        <sz val="8"/>
        <rFont val="Arial"/>
        <family val="2"/>
      </rPr>
      <t xml:space="preserve">  NO AFECTA EL DESARROLLO DE LA OPERACIÓN</t>
    </r>
  </si>
  <si>
    <t>PERSONAL SENSIBILIZADO ACERCA DE  PROTECCION VISUAL.</t>
  </si>
  <si>
    <t>DESARROLLAR JORNADAS DE SENSIBILIZACION SOBRE EL AUTOCUIDADO, LA HIGIENE Y LA PROTECCION DE ENFERMEDADES VISUALES. MANTENER CONTROLES EXISTENTES.</t>
  </si>
  <si>
    <t>REVISIONES TECNICO MECANICAS, EN DONDE SE REVISA ESTADO DE  EMPAQUES QUE AISLA UN POCO  EL CALOR PRODUCIDO POR EL MOTOR.</t>
  </si>
  <si>
    <t>Exposicion a disconfort termico, en la cabina se produce mucho calor y variación segun clima.</t>
  </si>
  <si>
    <r>
      <t>EN LA SALUD:</t>
    </r>
    <r>
      <rPr>
        <sz val="8"/>
        <rFont val="Arial"/>
        <family val="2"/>
      </rPr>
      <t xml:space="preserve"> DESHIDRATACION, DESCONCENTRACION, IRRITABILIDAD, DOLOR DE CABEZA, PERDIDA DE CONOCIMIENTO. ARRITMIAS CARIDACAS , PARALISIS FACIAL, ESPASMOS MUSCULARES.</t>
    </r>
  </si>
  <si>
    <t xml:space="preserve">SUMINISTRO  DE UNIFORMES EN ALGODÓN. </t>
  </si>
  <si>
    <t>USO DE DOTACIONES EN ALGODÓN .</t>
  </si>
  <si>
    <t>Presencia de agentes  biologicos contaminantes (virus, bacterias, hongos), provenientes de la relacion con los compañeros, manejo de carga.</t>
  </si>
  <si>
    <t>ESTADO DE UNIDADES SANITARIAS BAJO CONDICIONES ADECAUDAS, CON SUPERFICIES LAVABLES E IMPERMEABLES .</t>
  </si>
  <si>
    <t>REALIZAR  MANTENIMIENTO DIARIO DE   UNIDADES SANITARIAS EN  DONDE  SE  CUENTE  CON CONDICIONES ADECAUDAS, CON SUPERFICIES LAVABLES E IMPERMEABLES .</t>
  </si>
  <si>
    <t xml:space="preserve"> FUMIGACION PARA  CONTROL VECTORES Y ROEDORES, MANTENER CONDICIONES DE HIGIENE Y LIMPIEZA EN AREA DE  BAÑOS , MANTENER CONDICIONES DE HIGIENE EN PUESTOS DE TRABAJO (VEHICULOS).</t>
  </si>
  <si>
    <t>SENSIBILIZACION DE AUTOCUIDADO.</t>
  </si>
  <si>
    <r>
      <t>EN LA SALUD:</t>
    </r>
    <r>
      <rPr>
        <sz val="8"/>
        <rFont val="Arial"/>
        <family val="2"/>
      </rPr>
      <t xml:space="preserve">  DERMATITIS, QUEMAURAS, INTOXICACIONES QUIM ICAS, ALERGIAS RESPIRATORIAS,  INFARTOS, ARRITMIAS,  ALTERACIONES CELULARES, MUERTE</t>
    </r>
  </si>
  <si>
    <r>
      <t>EN LA PRODUCCION :</t>
    </r>
    <r>
      <rPr>
        <sz val="8"/>
        <rFont val="Arial"/>
        <family val="2"/>
      </rPr>
      <t xml:space="preserve"> GENERA CAMBIOS OPERATIVOS  Y REDISEÑO DEL TEMPORAL</t>
    </r>
  </si>
  <si>
    <t>SENSIBILIZACION MANEJO DE SUSTANCIAS PELIGROSAS</t>
  </si>
  <si>
    <t>SENSIBILIZACION  TRABAJO SEGURO CON SUSTANCIAS QUIMICAS ( TRANASPORTE Y ALMACENAMIENTO)</t>
  </si>
  <si>
    <t xml:space="preserve"> FORTALECIMIENTO  EN CONDIONES SEGURAS EN EL TRANSPORTE Y MANEJO DE SUSTANCIAS QUIMICAS. PREVENCION CONSUMO DE CIGARRILLO. MANTENER PROGRAMA DE VIGILANCIA Y CONTROL SOBRE EL CUMPLIMIENTO DE NORMAS SEGURAS (COMPORTAMIENTO HUMANO ) </t>
  </si>
  <si>
    <t xml:space="preserve"> DESARROLLO DE CAPACITACIONES PARA LA IDENTIFICACION Y CONTROLES DEL RIESGO, SENSIBILIZACION TABAQUISMO.</t>
  </si>
  <si>
    <r>
      <t xml:space="preserve">EN LA IMAGEN: </t>
    </r>
    <r>
      <rPr>
        <sz val="8"/>
        <rFont val="Arial"/>
        <family val="2"/>
      </rPr>
      <t>SI SOLO ES  DE CONOCIMIENTO DEL PERSONAL DEL PROCESO  Y EL CLIENTE.</t>
    </r>
  </si>
  <si>
    <r>
      <t>EN LA SALUD:</t>
    </r>
    <r>
      <rPr>
        <sz val="8"/>
        <rFont val="Arial"/>
        <family val="2"/>
      </rPr>
      <t xml:space="preserve"> ESTRÉS, FATIGA, DESMOTIVACIÓN, IRRITABILIDAD, TENSION,PORBLEMAS CARDIACOS, ULCERAS , BAJO RENDIMIENTO, CEFALEA. </t>
    </r>
  </si>
  <si>
    <t>INSTAURAR PROGRAMAS DE MOTIVACION Y BIENESTAR AL PERSONAL,  REALIZAR ACTIVIDADES DEPORTIVAS Y DE INTEGRACION, MANTENER  CELEBRACION DE LAVIRGEN DEL CARMEN</t>
  </si>
  <si>
    <t>Verificar el cumplimiento de los requisitos dados por el cliente para la manipulacion, almacenamiento y transporte de mercancias mientras se encuentran dentro de las instalaciones  de la empresa, y en sus procesos de cargue y descargue en las mismas.</t>
  </si>
  <si>
    <t>Recepcion de mercancias sellando los documentos, y supervision de su almacenamiento de acuerdo a las zonas asignadas (ciudades de destino), reporte de todas las mercancias recibidas que se encuentren en mal estado y/o con novedades, verificar que las mercancias asignadas sean cargadas en el vehiculo asignado, inventariar y salvaguardar mercancias asignadas, cumplir requisitos del cliente para cargue y descargue de mercancias compatibles, reporte de mercancias retrasadas, entregar documentos de mercancias recibidas, verificar cargue de forma debida, reportar cualquier anormalidad al supervisor, diligenciar formatos de entrega, portar llaves de acceso de bodega y verificar que las puertas de acceso a la bodega se encuentren correctamente cerradas, verificar que no queden personas dentro de la bodega, repotar daños en la infraestructura de la bodega.</t>
  </si>
  <si>
    <t xml:space="preserve">  METODOLOGIA PARA LA EVALUACION E IDENTIFICACION DE PELIGROS </t>
  </si>
  <si>
    <t>CONSECUENCIAS</t>
  </si>
  <si>
    <t xml:space="preserve">CONSECUENCIA </t>
  </si>
  <si>
    <r>
      <t>PROBABILIDAD</t>
    </r>
    <r>
      <rPr>
        <sz val="8"/>
        <rFont val="Arial"/>
        <family val="2"/>
      </rPr>
      <t xml:space="preserve"> 
(evento)</t>
    </r>
  </si>
  <si>
    <t>El evento nunca ha sucedido, seria una coincidencia rara</t>
  </si>
  <si>
    <t xml:space="preserve">Es concebible, aun con la existencia de de los controles existentes </t>
  </si>
  <si>
    <t xml:space="preserve">Ha sucedido en la empresa aun con  los controles existentes </t>
  </si>
  <si>
    <t>Ha sucedido en la empresa y los controles que existen no son eficaces</t>
  </si>
  <si>
    <t>Ha sucedido varias veces en la Empresa</t>
  </si>
  <si>
    <t xml:space="preserve">Es inminente, </t>
  </si>
  <si>
    <t>PERSONAS</t>
  </si>
  <si>
    <t>AMBIENTE</t>
  </si>
  <si>
    <t xml:space="preserve">PRODUCCION </t>
  </si>
  <si>
    <t>IMAGEN</t>
  </si>
  <si>
    <t>AL NEGOCIO (ECONÓMICO)</t>
  </si>
  <si>
    <r>
      <t xml:space="preserve">EXPOSICIÓN
</t>
    </r>
    <r>
      <rPr>
        <sz val="8"/>
        <rFont val="Arial"/>
        <family val="2"/>
      </rPr>
      <t>(ocurrencia )</t>
    </r>
  </si>
  <si>
    <t xml:space="preserve">La exposición al peligro ocurre remotamente, casi nunca, una vez al año </t>
  </si>
  <si>
    <t>Exposicion al peligro una vez al mes o pocas veces al año</t>
  </si>
  <si>
    <t>Exposición remota al peligro, alguans veces por semana</t>
  </si>
  <si>
    <t xml:space="preserve">Exposición ocasional al peligro, algunas veces al día </t>
  </si>
  <si>
    <t>Exposición continua al peligro varias veces al día</t>
  </si>
  <si>
    <t xml:space="preserve">Siempre, hace parte del cargo </t>
  </si>
  <si>
    <t>Daño Físico (accidente)</t>
  </si>
  <si>
    <t xml:space="preserve">Enfermedad Profesional </t>
  </si>
  <si>
    <t>Daño Mental</t>
  </si>
  <si>
    <t>No hay lesión aparente, o no se requiere atención hospitalaria</t>
  </si>
  <si>
    <t xml:space="preserve">No genera enfermedad profesional </t>
  </si>
  <si>
    <t xml:space="preserve">Cansancio, fatiga mental, bajo rendimiento, desconcentración sin incapcidad o alteracion de la salud </t>
  </si>
  <si>
    <t xml:space="preserve">No afecta </t>
  </si>
  <si>
    <t xml:space="preserve">No afecta el desarrollo de la operación </t>
  </si>
  <si>
    <t>Si sólo es de conocimiento de personal del proceso</t>
  </si>
  <si>
    <t xml:space="preserve">No generó perdidas economicas </t>
  </si>
  <si>
    <t>RIESGO BAJO  1</t>
  </si>
  <si>
    <t>RIESGO BAJO 4</t>
  </si>
  <si>
    <t>RIESGO BAJO 9</t>
  </si>
  <si>
    <t>RIESGO TOLERABLE 16</t>
  </si>
  <si>
    <t>RIESGO TOLERABLE 25</t>
  </si>
  <si>
    <t>RIESGO TOLERABLE 36</t>
  </si>
  <si>
    <t>Lesiones leves que requieren primeros auxilios</t>
  </si>
  <si>
    <t xml:space="preserve">Enfermedad leve, reversible que no induce a incapacidad </t>
  </si>
  <si>
    <t xml:space="preserve">Cansancio, fatiga mental, bajo rendimiento, desconcentración con incapcidad o alteracion de la salud relacionada con el factor </t>
  </si>
  <si>
    <t xml:space="preserve">si la clase es positiva, magnitud baja, mitigable, fugaz y  existe requisito legal </t>
  </si>
  <si>
    <t xml:space="preserve">Genera cambios operativos y rediseño temporal (se incompleta el equipo de trabajo) </t>
  </si>
  <si>
    <t>Si sólo es de conocimiento otros procesos de la empresa y el cliente</t>
  </si>
  <si>
    <t xml:space="preserve">Leve, pérdida económica menor  de 1.000.000 </t>
  </si>
  <si>
    <t>RIESGO BAJO 2</t>
  </si>
  <si>
    <t>RIESGO BAJO  8</t>
  </si>
  <si>
    <t>RIESGO TOLERABLE 18</t>
  </si>
  <si>
    <t>RIESGO TOLERABLE 32</t>
  </si>
  <si>
    <t>RIESGO MODERADO                50</t>
  </si>
  <si>
    <t>RIESGO IMPORTANTE                        72</t>
  </si>
  <si>
    <t>Lesiones con necesidad de atención médica</t>
  </si>
  <si>
    <t>Enfermedad leve con incapacidad temporal</t>
  </si>
  <si>
    <t xml:space="preserve">Estrés, alteraciones de comportamiento con incapacidad temporal, conflictos interlaborales , bajo rendimiento </t>
  </si>
  <si>
    <t xml:space="preserve">si la clase es Negativa, magnitud media, mitigable, fugaz y  existe requisito legal </t>
  </si>
  <si>
    <t xml:space="preserve">Retrasa la operación de 1 a 2 horas </t>
  </si>
  <si>
    <t>Si es solo conocido por otras empresas</t>
  </si>
  <si>
    <t>Marginal, pérdida entre 1.000.001 y 5.000.000</t>
  </si>
  <si>
    <t>RIESGO BAJO 3</t>
  </si>
  <si>
    <t>RIESGO BAJO  12</t>
  </si>
  <si>
    <t>RIESGO TOLERABLE 27</t>
  </si>
  <si>
    <t>RIESGO MODERADO                48</t>
  </si>
  <si>
    <t xml:space="preserve">RIESGO IMPORTANTE 75                         </t>
  </si>
  <si>
    <t>RIESGO INTOLERABLE                     108</t>
  </si>
  <si>
    <t>Lesiones con necesidad de hospitalización</t>
  </si>
  <si>
    <t xml:space="preserve">Enfermedad profesional, no necesariamente mortal </t>
  </si>
  <si>
    <t xml:space="preserve">si la clase es Negativa, magnitud media, mitigable, ftemporal y  existe requisito legal </t>
  </si>
  <si>
    <t xml:space="preserve">Retrasa la operación de 2 a 6 horas </t>
  </si>
  <si>
    <t xml:space="preserve">Si es de conocimiento a nivel de autoridades de control </t>
  </si>
  <si>
    <t>Grave, pérdidas entre 5.000.001 y 10.000.000</t>
  </si>
  <si>
    <t>RIESGO TOLERABLE             36</t>
  </si>
  <si>
    <t xml:space="preserve">RIESGO MODERADO  64                        </t>
  </si>
  <si>
    <t xml:space="preserve">RIESGO IMPORTANTE   100                       </t>
  </si>
  <si>
    <t>RIESGO INTOLERABLE                     144</t>
  </si>
  <si>
    <t xml:space="preserve">Lesiones con necesidad de intervención quirurgica </t>
  </si>
  <si>
    <t xml:space="preserve">Enfermedad profesional, con discapacidad </t>
  </si>
  <si>
    <t xml:space="preserve">si la clase es Negativa, magnitud Alta, mitigable, temporal y  existe requisito legal </t>
  </si>
  <si>
    <t xml:space="preserve">Retrasa la operación más de 6 horas </t>
  </si>
  <si>
    <t xml:space="preserve">Si es de conocimiento a autoridades de regulación (ministerio, secretarias, alcaldias) </t>
  </si>
  <si>
    <t>Crítico, pérdida ente 10.000.000 y 50.000.000</t>
  </si>
  <si>
    <t>RIESGO BAJO 5</t>
  </si>
  <si>
    <t>RIESGO TOLERABLE 20</t>
  </si>
  <si>
    <t xml:space="preserve">RIESGO MOEDRADO   45         </t>
  </si>
  <si>
    <t xml:space="preserve">RIESGO IMPORTANTE   80         </t>
  </si>
  <si>
    <t>RIESGO INTOLERABLE
125</t>
  </si>
  <si>
    <t>RIESGO INTOLERABLE
150</t>
  </si>
  <si>
    <t>Una o más fatalidades (muerte)</t>
  </si>
  <si>
    <t xml:space="preserve">Enfermedad grave irrversible y/o mortal </t>
  </si>
  <si>
    <t xml:space="preserve">si la clase es Negativa, magnitud Alta, No mitigable, permanente y existe requisito legal </t>
  </si>
  <si>
    <t xml:space="preserve">Se retrasa la operación más de 6 horas </t>
  </si>
  <si>
    <t>Si es de conocimiento nacional y/o internacional</t>
  </si>
  <si>
    <t>Catastrófica, pérdida económica mas de 50.000.001</t>
  </si>
  <si>
    <t>RIESGO BAJO 6</t>
  </si>
  <si>
    <t>RIESGO TOLERABLE  24</t>
  </si>
  <si>
    <t xml:space="preserve">RIESGO MODERADO 54                          </t>
  </si>
  <si>
    <t xml:space="preserve">RIESGO ACEPTABLE CRITICO    96                       </t>
  </si>
  <si>
    <t>RIESGO INTOLERABLE
180</t>
  </si>
  <si>
    <t>RIESGO INTOLERABLE 
216</t>
  </si>
  <si>
    <t>RIESGO</t>
  </si>
  <si>
    <t xml:space="preserve">INTERPRETACION </t>
  </si>
  <si>
    <t xml:space="preserve">ACCIONES A SEGUIR </t>
  </si>
  <si>
    <t xml:space="preserve">RANGO </t>
  </si>
  <si>
    <t xml:space="preserve">RIESGO BAJO </t>
  </si>
  <si>
    <t xml:space="preserve">RIESGO PERSISTENTE CON MUY BAJA PROBABILIDAD DE OCURRENCIA </t>
  </si>
  <si>
    <t xml:space="preserve">CONTROLAR Y MANTENER CONDICIONES DE ASEGURAMIENTO, CONTROL Y MEDICION </t>
  </si>
  <si>
    <t xml:space="preserve">1 A 15 </t>
  </si>
  <si>
    <t xml:space="preserve">RIESGO TOLERABLE </t>
  </si>
  <si>
    <t xml:space="preserve">RIESGO PERSISTENTES DESPUES DE HABER CONSIDERADO LAS MEDIDAS DE CONTROL , MONITOREO DE CONTROLES </t>
  </si>
  <si>
    <t xml:space="preserve">16 A 36 </t>
  </si>
  <si>
    <t>RIESGO MODERADO</t>
  </si>
  <si>
    <t xml:space="preserve">RIESGO QUE HA SIDO REDUCIDO A UN NIVEL QUE LA ORGANIZCION PUEDE TOLERAR CON RESPECTO A SUS OBLIGACIONES LEGALES Y SU PROPIA POLITICA. DEBE  VERIFICARSE QUE SE SIGAN LOS PROCEDIMIENTOS, INSTRUCTIVOS O CONTROLES EXISTENTES </t>
  </si>
  <si>
    <t xml:space="preserve">REQUIERE CONSIDERAR MEDIDAS DE MEJORA, PLANEACIÓN Y DESARROLLO DE ACCIONES EN CONTROL OPERACIONAL </t>
  </si>
  <si>
    <t>37 A 64</t>
  </si>
  <si>
    <t>RIESGO IMPORTANTE</t>
  </si>
  <si>
    <t>RIESGO QUE SE ENCUENTRA A UN NIVEL QUE LA ORGANIZACIÓN  PUEDE TOLERAR CON RESPECTO A SUS OBLIGACIONES LEGALES YSUPROPIA POLITICA, PERO EL CUAL DE NO SER GESTIONADO CORRECTAMENTE SE PUEDE CONVERTIR EN RIESGO NO ACEPTABLE , DEBE SER MITIGADO CON CONTROLES</t>
  </si>
  <si>
    <t xml:space="preserve">SE DEBEN HACER ESFUERZOS CORRECTIVOS  PARA REDUCIR EL RIESGO </t>
  </si>
  <si>
    <t xml:space="preserve">65 A 100 </t>
  </si>
  <si>
    <t>RIESGO INTOLERABLE</t>
  </si>
  <si>
    <t xml:space="preserve">RIESGO QUE SE ENCUENTRA A UN NIVEL CRITICO Y QUE LA ORGANIZACIÓN NO PUEDE TOLERAR CON RESPECTO A SUS OBLIGACIONES LEGALES  Y SU POLITICA. DE NO SER GESTIOANDO PUEDE GENERAR CONSECUENCIAS SERIAS A LA ORGANIZACIÓN </t>
  </si>
  <si>
    <t xml:space="preserve">REQUIERE SER TRATADO CON OBJETIVOS Y PLANES DE ACCION INMEDIATOS </t>
  </si>
  <si>
    <t>MAYOR A 100</t>
  </si>
  <si>
    <t>Verificar el estado de las mercancias en su empaque, o unidad de embalaje, informando al jefe inmediato, cuidar que el transporte de mercancias sea compatible, verificar y colaborar con  limpieza de la carroceria, verificar condiciones basicas mecanicas y fisicas del vehiculo como (revision nivel de aceite, gasolina y agua, graduacion de frenos, manometros, limpia parabrisas, espejos, ruedas y papeles del vehiculo), en caso de presentarse alguna falla mecanica se revisa, si esta al alcance del mismo se soluciona o de lo contrario es llevado al taller, informar cualquier eventualidad a la empresa (jefe inmediato).</t>
  </si>
  <si>
    <t>Presencia de agentes  biologicos contaminantes (virus, bacterias, hongos), provenientes de la relacion con los compañeros, transporte de carga, viaje a zonas endemicas.</t>
  </si>
  <si>
    <t>Postura sedente  y bipeda prolongada sin cambio de posición, trabajo con alta carga de movimiento repetitivo en miembro superior e infeiror, adopción de posturas inadecuadas.</t>
  </si>
  <si>
    <r>
      <t>EN LA SALUD:</t>
    </r>
    <r>
      <rPr>
        <sz val="8"/>
        <rFont val="Arial"/>
        <family val="2"/>
      </rPr>
      <t xml:space="preserve"> ESTRÉS, FATIGA, DESMOTIVACIÓN, IRRITABILIDAD, TENSION, PORBLEMAS CARDIACOS, ULCERAS , BAJO RENDIMIENTO, CEFALEA. </t>
    </r>
  </si>
  <si>
    <t>DESARROLLAR ACTIVIDADES DE BIENESTAR, CAPACITACIONES E INDUCCION SOBRE EL CONTROL E LA TAREA, DESARROLLO DE ACTIVIDADES SE SENSIBILIZACION DEL REISGO, Y ACTIVIDADES DE MOTIVACIÓN Y PERMANENCIA EN LA EMPRESA.</t>
  </si>
  <si>
    <t>INSTAURAR PROGRAMAS DE MOTIVACION Y BIENESTAR AL PERSONAL,  REALIZAR ACTIVIDADES DEPORTIVAS Y DE INTEGRACION, MANTENER  CELEBRACION DE FIESTA VIRGEN DEL CARMEN</t>
  </si>
  <si>
    <t xml:space="preserve">  CELEBRACION FIESTA DE LA VIRGEN DEL CARMEN</t>
  </si>
  <si>
    <t>IMPLEMENTAR SVE PARA RIESGO SICOLABORAL SEGÚN LO ESTIPULADO LEGALMENTE, EVALUAR, ALINEAR  Y TOMAR ACCIONES SOBRE ENCUESTAS DE CLIMA ORGANIZACIONAL GENERADAS POR CANAL DIRECTO .</t>
  </si>
  <si>
    <r>
      <t>EN LA SALUD:</t>
    </r>
    <r>
      <rPr>
        <sz val="8"/>
        <rFont val="Arial"/>
        <family val="2"/>
      </rPr>
      <t xml:space="preserve"> ESTRÉS, FATIGA, DESMOTIVACIÓN, IRRITABILIDAD, TENSION,PORBLEMAS CARDIACOS, ULCERAS BAJO RENDIMIENTO, CEFALEA. </t>
    </r>
  </si>
  <si>
    <t>EXIGENCIA DE RAPIDEZ EN LAS RESPUESTAS,   RECIBE GRAN CANTIDAD DE INFORMACION (ESTIMULOS) EN FORMA DISPERSA, VARIADA, CONTINUA (APREMIO DE TIEMPO), POR MANEJO DE PERSONAL Y PROPIETARIOS. REQUIERE ANALISIS DE GRAN CANTIDAD DE INFORMACION EN POCO TIEMPO EN FORMA CONTINUA.</t>
  </si>
  <si>
    <t xml:space="preserve"> DESARROLLO DE EXAMENES MEDICO OCUPACIONALES OCN ENFASIS OSTEOMUSCULAR POR FISIOTERAPEUTA PAR EL CONTROL Y DETECCION DE ALTERACIONES.  CAPACITACION PAUSAS ACTIVAS.</t>
  </si>
  <si>
    <r>
      <t xml:space="preserve">EN LA IMAGEN: </t>
    </r>
    <r>
      <rPr>
        <sz val="8"/>
        <rFont val="Arial"/>
        <family val="2"/>
      </rPr>
      <t>SI SOLO ES  DE CONOCIMIENTO DEL PERSONAL DEL PROCESO</t>
    </r>
  </si>
  <si>
    <t xml:space="preserve"> MIRAR LA POSIBILIDAD DE REALIZAR ADECUACIONES EN EL PUESTO DE TRABAJO (ESCRITORIO ) YMANTENIMIENTO PREVENTIVO Y CORRECTIVO EN CUANTO A SILLETERIA (SOPORTE LUMBAR, SISTEMAS DE AJUSTE,  ESTABILIDAD Y COJINERIA)</t>
  </si>
  <si>
    <r>
      <t>EN LA SALUD:</t>
    </r>
    <r>
      <rPr>
        <sz val="8"/>
        <rFont val="Arial"/>
        <family val="2"/>
      </rPr>
      <t xml:space="preserve">  LESIONES OSTEMUSCULARES (COLUMNA, ESPALDA, EN MIEMBRO SUPERIOR) , TENDINITIS, LUMBAGOS, HERNIA DISCAL,  ESGUINCES, LUXACIONES VARICES, AFECCIONES SISTEMA URINARIO, BURSITIS, FATIGA . LESIONES CON NECESIDAD DE INTERVENCION QUIRUGICA, ENFERMEDAD PROFESIONAL CON DISCAPACIDAD .</t>
    </r>
  </si>
  <si>
    <t>Postura sedente prolongada sin cambio de posición, trabajo con alta carga de movimiento repetitivo en miembro superior.</t>
  </si>
  <si>
    <t>CAPACITACION   INFLUENZA H1N1.</t>
  </si>
  <si>
    <t>MANTENER CONDICIONES DE HIGIENE EN PUESTOS DE TRABAJO.</t>
  </si>
  <si>
    <t>MANTENIMIENTO DIARIO DE UNIDADES SANITARIAS.</t>
  </si>
  <si>
    <t>Presencia de agentes  biologicos contaminantes (virus, bacterias, hongos, por vectores) provenientes de la relacion con los compañeros, propietarios y manejo de dinero.</t>
  </si>
  <si>
    <t>FORTALECER  JORNADAS DE SENSIBILIZACION SOBRE EL AUTOCUIDADO, LA HIGIENE Y LA PROTECCION DE ENFERMEDADES VISUALES , EXAMENES MEDICOS PERIODICOS (OPTOMETRIAS)</t>
  </si>
  <si>
    <t>SENSIBILIZACION AUTOCUIDADO Y PREVENCION DE ENFERMEDADES VISUALES, EXAMENES DE INGRESO (OPTOMETRIA).</t>
  </si>
  <si>
    <t>REALIZAR CONTROL MEDICO DE INGRESO Y PERIODICOS (OPTOMETRIA).</t>
  </si>
  <si>
    <t>REALIZAN EXAMENES MEDICOS DE INGRESO (OPTOMETRIA)</t>
  </si>
  <si>
    <r>
      <t>EN LA PRODUCCION :</t>
    </r>
    <r>
      <rPr>
        <sz val="8"/>
        <rFont val="Arial"/>
        <family val="2"/>
      </rPr>
      <t xml:space="preserve"> NO AFECTA EL DESARROLLO DE LA OPERACIÓN.</t>
    </r>
  </si>
  <si>
    <r>
      <t>EN LA SALUD:</t>
    </r>
    <r>
      <rPr>
        <sz val="8"/>
        <rFont val="Arial"/>
        <family val="2"/>
      </rPr>
      <t xml:space="preserve"> CEFALEA, FATIGA VISUAL,  SINDROME DE OJO SECO , REACCIONES ALERGICAS, CANSANCIO.</t>
    </r>
  </si>
  <si>
    <t>Radiaciones no ionizantes provenientes de lamparas fluorescentes, fotocopiadora, y computador.</t>
  </si>
  <si>
    <r>
      <t>ECONOMICO:</t>
    </r>
    <r>
      <rPr>
        <sz val="8"/>
        <rFont val="Arial"/>
        <family val="2"/>
      </rPr>
      <t xml:space="preserve"> NO GENERA PERDIDAS ECONOMICAS</t>
    </r>
  </si>
  <si>
    <t>MANTENIMIENTO DE LUMINARIAS, EXAMENES MEDICOS DE INGRESO (OPTOMETRIA).</t>
  </si>
  <si>
    <t>SE SUGIERE COLOCAR PERSIANAS O CORTINAS EVITANDO EL PASO EXCESIVO DE LUZ ANTURAL.</t>
  </si>
  <si>
    <r>
      <t>EN LA PRODUCCION :</t>
    </r>
    <r>
      <rPr>
        <sz val="8"/>
        <rFont val="Arial"/>
        <family val="2"/>
      </rPr>
      <t xml:space="preserve">  NO AFECTA EL DESARROLLO DE LA OPERACIÓN.</t>
    </r>
  </si>
  <si>
    <r>
      <t>EN LA SALUD:</t>
    </r>
    <r>
      <rPr>
        <sz val="8"/>
        <rFont val="Arial"/>
        <family val="2"/>
      </rPr>
      <t xml:space="preserve"> CEFALEA, FATIGA VISUAL,  DISMINUCION RENDIMIENTO LABORAL.</t>
    </r>
  </si>
  <si>
    <t>Exceso de ilumnacion natural y desarrollo de la labor con luz fluorescente.</t>
  </si>
  <si>
    <t>REPORTE DE NOVEDADES RELACIONADOS CON SEGURIDAD FISICA .</t>
  </si>
  <si>
    <t>ECONOMICO: CRITICO</t>
  </si>
  <si>
    <t xml:space="preserve">SENSIBILIZACION   Y CAPACITACION SOBRE RIESGO PUBLICO Y BUEN TRATO A NIVEL LABORAL E INTRAFAMILIAR. </t>
  </si>
  <si>
    <t>COLABORACION DE LA POLICIA, SENSIBILIZACION PARA DENUNCIAR PERSONAS SOSPECHOSAS.</t>
  </si>
  <si>
    <t xml:space="preserve">EN EL PROCESO DE SELECCIÓN SE EVALUAN ANTECEDENTES JUDICIALES </t>
  </si>
  <si>
    <r>
      <t>EN LA SALUD:</t>
    </r>
    <r>
      <rPr>
        <sz val="8"/>
        <rFont val="Arial"/>
        <family val="2"/>
      </rPr>
      <t xml:space="preserve"> GOLPES, FRACTURAS, CONTUSIONES, MUERTE, TRAUMAS MENTALES, ESQUIZOFRENIA, ANGUSTIA, ANSIEDAD, ESTRÉS , MUERTE.</t>
    </r>
  </si>
  <si>
    <t>Transporte por diferentes zonas de la ciudad ( reuniones laborales), condiciones de seguridad por orden público, atracos, robos, secuestros, accidentes  de transito, conflictos con personal de trabajo y propietarios, manejo de dinero en efectivo (transacciones bancarias).</t>
  </si>
  <si>
    <t>FORTALECER  ACTIVIDADES DE SENSIBILIZACION PARA CONTROL DEL RIESGO Y LA GENERACION DE ACTOS INSEGUROS Y PLAN DE EMERGENCIAS.</t>
  </si>
  <si>
    <t xml:space="preserve"> PERSONAL CAPACITADO EN EVACAUCION, PLAN DE EMERGENCIA.</t>
  </si>
  <si>
    <r>
      <t xml:space="preserve">EN LA IMAGEN: </t>
    </r>
    <r>
      <rPr>
        <sz val="8"/>
        <rFont val="Arial"/>
        <family val="2"/>
      </rPr>
      <t>ES DE CONOCIMIENT NACIONAL</t>
    </r>
  </si>
  <si>
    <t xml:space="preserve"> zona de riesgo alto localidad de engativa y suba en cuanto a inundaciones,  sismo riesgo bajo lacalidad de engativa y tecnologico riesgo bajo.</t>
  </si>
  <si>
    <r>
      <t xml:space="preserve">NATURALES Y O TECNOLOGICO: </t>
    </r>
    <r>
      <rPr>
        <sz val="12"/>
        <rFont val="Arial"/>
        <family val="2"/>
      </rPr>
      <t>Incendios, terremotos, inundaciones.</t>
    </r>
  </si>
  <si>
    <t>PROGRAMA DE CAPACITACION Y SENSIBILIZACION AL RIESGO , FORTALECIMIENTO HABITOS DE ORDEN Y LIMPIEZA, SENSIBILIZAR AL TRABJADOR EN EL REPORTE DE SITUACIONES DE PELIGRO.</t>
  </si>
  <si>
    <t xml:space="preserve"> IMPLEMENTAR PROGRAMA DE ORDEN Y ASEO.</t>
  </si>
  <si>
    <r>
      <t xml:space="preserve">EN LA IMAGEN: SOLO </t>
    </r>
    <r>
      <rPr>
        <sz val="8"/>
        <rFont val="Arial"/>
        <family val="2"/>
      </rPr>
      <t>ES DE CONOCIMIENTO DEL PERSONAL DEL PROCESO</t>
    </r>
  </si>
  <si>
    <t>EJECUTAR  MTTO PREVENTIVO Y CORRECTIVO DE LAS INSTALACIONES.</t>
  </si>
  <si>
    <t>ESCALERAS CON CINTA ANTIDESLIZANTE Y PASAMANOS,  ORDEN Y ASEO, SEÑALIZACION CONDICIONES DE PELIGRO.</t>
  </si>
  <si>
    <t>Superficies de trabajo (Pisos lisos o resbalosos) salida de la oficina tableta en aml estado, areas de circulacion insuficiente, inadecuado almacenamiento de materias primas e insumos de oficina.</t>
  </si>
  <si>
    <r>
      <t xml:space="preserve">LOCATIVO:  </t>
    </r>
    <r>
      <rPr>
        <sz val="12"/>
        <rFont val="Arial"/>
        <family val="2"/>
      </rPr>
      <t xml:space="preserve">Superficies y desplazamiento, caidas mismo nivel, golpes.     </t>
    </r>
  </si>
  <si>
    <t>SENSIBILIZAR  AL PERSONALSOBRE REPORTE DE CONDICIONES DE PELIGRO.</t>
  </si>
  <si>
    <t>REALIZAR CONTROLES DE VIGILANCIA Y CONTROL DE RIESGO . FORTALECER SEÑALIZACION Y DEMARCACION DE ADVERTENCIA DEL RIESGO.</t>
  </si>
  <si>
    <t>REALIZAR  CONTROLES DE VIGILANCIA Y CONTROL DE RIESGO.</t>
  </si>
  <si>
    <t>SISTEMAS ELECTRICOS REGULADOS Y  ENTUBADOS  Y CON POLO A TIERRA.</t>
  </si>
  <si>
    <r>
      <t xml:space="preserve">EN LA PRODUCCION : </t>
    </r>
    <r>
      <rPr>
        <sz val="8"/>
        <rFont val="Arial"/>
        <family val="2"/>
      </rPr>
      <t>RETRASA LA OPERACIÓN MAS DE 6 HORAS</t>
    </r>
  </si>
  <si>
    <t>Baja tension.</t>
  </si>
  <si>
    <r>
      <t xml:space="preserve">ELECTRICO:     </t>
    </r>
    <r>
      <rPr>
        <sz val="12"/>
        <rFont val="Arial"/>
        <family val="2"/>
      </rPr>
      <t>Descrgas electricas de baja tension</t>
    </r>
  </si>
  <si>
    <t>ESTIMULAR  REPORTE  DE CONDICIONES DE PELIGRO Y EL CONTROL DE ACTOS INSEGUROS.</t>
  </si>
  <si>
    <t>DESARROLLAR   ACTIVIDADES DE SENSIBILIZACION PARA CONTROL DEL RIESGO Y LA GENERACION DE ACTOS INSEGUROS</t>
  </si>
  <si>
    <r>
      <t>EN LA SALUD:</t>
    </r>
    <r>
      <rPr>
        <sz val="8"/>
        <rFont val="Arial"/>
        <family val="2"/>
      </rPr>
      <t xml:space="preserve">  GOLPES, HERIDAS, TRAUMAS SUEPRFICIALES EN BRAZOS Y PIERNAS,  LESIONES EN OJOS(LESIONES CON NECESIDAD DE ATENCION MEDICA).</t>
    </r>
  </si>
  <si>
    <t>Manipulacion de herramientas de oficina,  muebles mal ubicados</t>
  </si>
  <si>
    <r>
      <rPr>
        <b/>
        <sz val="10"/>
        <rFont val="Arial"/>
        <family val="2"/>
      </rPr>
      <t>MECANICO:</t>
    </r>
    <r>
      <rPr>
        <sz val="10"/>
        <rFont val="Arial"/>
        <family val="2"/>
      </rPr>
      <t xml:space="preserve">
Caidas mismo nivel, , golpes, </t>
    </r>
  </si>
  <si>
    <t>ADMINISTRATIVA</t>
  </si>
  <si>
    <t>Version 3</t>
  </si>
  <si>
    <t>AUXILIAR DE CARTERA</t>
  </si>
  <si>
    <t>Recibo, registro y archivo de documentos internos de la empresa, control de entradas  y salidas de los documentos, diligenciar registros y hacer informes, participar en grupos de mejoramiento, llevar un inventario de los elementos de la empresa, responder por la conservación de los documentos archivados, tomando las precauciones  para que estos no se deterioren por mal manejo u archivo, manejo de inventario (Papelería impresa de la empresa  informando con mínimo 15 días de anticipación   cuando  estén por agotarse, Stock de los implementos de útiles de oficina), entregar implementos de oficina los (8) ocho  primeros días de cada mes únicamente.</t>
  </si>
  <si>
    <t>Radiaciones no ionizantes provenientes de lamparas fluorescentes,  rayos UV y luz calorica infraroja.</t>
  </si>
  <si>
    <t>Desarrollo de la labor dependiendo de la luz natural (mensajeria), Exceso de iluminacion natural, Desarrollo de la labor  con luminaria fluoresdente (cafeterai).</t>
  </si>
  <si>
    <t>Manipulacion de herramientas de oficina y equipos de cafeteria,  muebles mal ubicados.</t>
  </si>
  <si>
    <t>MENSAJERO</t>
  </si>
  <si>
    <r>
      <rPr>
        <b/>
        <sz val="10"/>
        <rFont val="Arial"/>
        <family val="2"/>
      </rPr>
      <t>MECANICO:</t>
    </r>
    <r>
      <rPr>
        <sz val="10"/>
        <rFont val="Arial"/>
        <family val="2"/>
      </rPr>
      <t xml:space="preserve">
Caidas mismo nivel, golpes, </t>
    </r>
  </si>
  <si>
    <t>Manipulacion de herramientas de oficina,  muebles mal ubicados, transito por zonas donde hay vehiculos en movimiento.</t>
  </si>
  <si>
    <t>Superficies de trabajo (Pisos lisos o resbalosos y a desnivel)en segundo piso, salida bodega, areas de circulacion insuficiente, desplazamiento area de bodega (zonas de almacenamiento),</t>
  </si>
  <si>
    <t>ESCALERAS CON CINTA ANTIDESLIZANTE Y PASAMANOS,  ORDEN Y ASEO.,</t>
  </si>
  <si>
    <t>EJECUTAR  MTTO PREVENTIVO Y CORRECTIVO DE LAS INSTALACIONES, FORTALECER SEÑALIZACION Y DEMARCACION AREWA DE BODEGA Y CONDICIONES DE PELIGRO.</t>
  </si>
  <si>
    <t xml:space="preserve"> zona de riesgo bajo localidad de puente aranda cuanto a inundaciones y granizadas,  sismo riesgo intermedio Bogotá y tecnologico riesgo bajo, por caracteristicas de material almacenado y transportado riesgo medio..</t>
  </si>
  <si>
    <t xml:space="preserve">FORTALECER  ALAMCENAMIENTO, SEÑALIZACION Y DEMARCACION SUSTANCIAS  QUIMICAS. </t>
  </si>
  <si>
    <t>CAPACITACION RIESGO QUIMICO.</t>
  </si>
  <si>
    <t>Transporte por diferentes zonas de la ciudad y anivel nacional ( reuniones laborales, visitas seccionales), condiciones de seguridad por orden público, atracos, robos, secuestros, accidentes  de transito, conflictos con personal de trabajo.</t>
  </si>
  <si>
    <t>Desarrollo de la labor con luz fluorescente.</t>
  </si>
  <si>
    <t>Radiaciones no ionizantes provenientes de lamparas fluorescentes  y computador.</t>
  </si>
  <si>
    <t xml:space="preserve"> FUMIGACION PARA  CONTROL VECTORES Y ROEDORES, MANTENER CONDICIONES DE HIGIENE Y LIMPIEZA EN AREA DE  BAÑOS , MANTENER CONDICIONES DE HIGIENE EN PUESTOS DE TRABAJO.</t>
  </si>
  <si>
    <t xml:space="preserve"> DESARROLLO DE EXAMENES MEDICO OCUPACIONALES OCN ENFASIS OSTEOMUSCULAR PARA EL  CONTROL Y DETECCION DE ALTERACIONES.</t>
  </si>
  <si>
    <t>SENSIBILIZACION SOBRE AUTOCUIDADO, INSTAURAR PROGRAMA DE  PAUSAS ACTIVAS.</t>
  </si>
  <si>
    <t>Contacto con gases o vapores de sustancias quimicas almacenadas y transportadas por area operativa,   no exinten procedimientos de trabajo para manejo de sustancias quimicas.</t>
  </si>
  <si>
    <t>Manipulacion de herramientas de oficina,  muebles mal ubicados.</t>
  </si>
  <si>
    <t>Superficies de trabajo (Pisos lisos o resbalosos y a desnivel) , areas de circulacion insuficiente, inadecuado almacenamiento mercancia, deficiente señalizacion y demarcacion.</t>
  </si>
  <si>
    <t xml:space="preserve"> zona de riesgo bajo localidad de puente aranda cuanto a inundaciones y granizadas,  sismo riesgo intermedio Bogotá y tecnologico riesgo bajo, por caracteristicas de material almacenado y transportado riesgo medio.</t>
  </si>
  <si>
    <t>Condiciones de seguridad por orden público, atracos, robos, secuestros, conflictos con personal de trabajo y cliente.</t>
  </si>
  <si>
    <t>Radiaciones no ionizantes provenientes de lamparas fluorescentes, y computador.</t>
  </si>
  <si>
    <t>Presencia de agentes  biologicos contaminantes (virus, bacterias) provenientes de la relacion con los compañeros y cliente.</t>
  </si>
  <si>
    <t>DESARROLLAR ACTIVIDADES DE BIENESTAR, CAPACITACIONES E INDUCCION SOBRE EL CONTROL E LA TAREA, DESARROLLO DE ACTIVIDADES SE SENSIBILIZACION DEL RIESGO, Y ACTIVIDADES DE MOTIVACIÓN Y PERMANENCIA EN LA EMPRESA, SENSIBILIZACION  RELACIONES INTERPERSONALES .</t>
  </si>
  <si>
    <t>Presencia de vibracion producida  por el montacarga.</t>
  </si>
  <si>
    <t>Manipulacion de herramientas de oficina,  muebles mal ubicados, transito por zona de cargue y descargue donde hay vehiculos en movimiento.</t>
  </si>
  <si>
    <t xml:space="preserve">MANTENIMIENTO CORRECTIVO Y PREVENTIVO MECANICO DEL MONTACARGA, </t>
  </si>
  <si>
    <t>MANTENER MEDIDAS PREVENTIVAS.</t>
  </si>
  <si>
    <t>FORTALECIMIENTO SENSIBILIZACION SOBRE LA IMPORTANCIA DE LA PAUSAS ACTIVAS.</t>
  </si>
  <si>
    <t>Desarrollo de la labor dependiendo de la luz natural y halogena (bodega).</t>
  </si>
  <si>
    <t>Contacto con gases o vapores de sustancias quimicas almacenadas, manipuladas y despachadas area bodega,   no exinten procedimientos de trabajo para manejo de sustancias quimicas.</t>
  </si>
  <si>
    <t>Superficies de trabajo (Pisos  desnivel) salida de la oficina escalon no demarcado, areas de circulacion insuficiente.</t>
  </si>
  <si>
    <t>EJECUTAR  MTTO PREVENTIVO Y CORRECTIVO DE LAS INSTALACIONES (PISOS)</t>
  </si>
  <si>
    <t>zona de riesgo bajo localidad de puente aranda cuanto a inundaciones y granizadas,  sismo riesgo intermedio Bogotá y tecnologico riesgo bajo, por caracteristicas de material almacenado y transportado riesgo medio.</t>
  </si>
  <si>
    <t>Transporte por diferentes zonas de la ciudad ( cobros a clientes), condiciones de seguridad por orden público, atracos, robos, secuestros, accidentes  de transito, conflictos con personal de trabajo y clientes, manejo de dinero en efectivo.</t>
  </si>
  <si>
    <t xml:space="preserve">ESTABLECER PROTOCOLODE RIESGO PUBLICO, SENSIBILIZAR   Y CAPACITAR SOBRE RIESGO PUBLICO Y BUEN TRATO A NIVEL LABORAL E INTRAFAMILIAR. </t>
  </si>
  <si>
    <t>EXAMENES DE INGRESO (OPTOMETRIA).</t>
  </si>
  <si>
    <t>REALIZAR  JORNADAS DE SENSIBILIZACION SOBRE EL AUTOCUIDADO, LA HIGIENE Y LA PROTECCION DE ENFERMEDADES VISUALES , EXAMENES MEDICOS PERIODICOS (OPTOMETRIAS)</t>
  </si>
  <si>
    <t>Presencia de agentes  biologicos contaminantes (virus, bacterias, hongos) provenientes de la relacion con los compañeros, cliente y manejo de dinero.</t>
  </si>
  <si>
    <t xml:space="preserve"> DESARROLLO DE EXAMENES MEDICO OCUPACIONALES OCN ENFASIS OSTEOMUSCULAR PARA EL CONTROL Y DETECCION DE ALTERACIONES.  CAPACITACION PAUSAS ACTIVAS.</t>
  </si>
  <si>
    <t>EXIGENCIA DE RAPIDEZ EN LAS RESPUESTAS,   RECIBE GRAN CANTIDAD DE INFORMACION (ESTIMULOS) EN FORMA DISPERSA, VARIADA, CONTINUA (APREMIO DE TIEMPO), POR MANEJO DE CLIENTE Y MISMA OPERACION. REQUIERE ANALISIS DE GRAN CANTIDAD DE INFORMACION EN POCO TIEMPO EN FORMA CONTINUA.</t>
  </si>
  <si>
    <t xml:space="preserve">  INTEGRACION FIN DE AÑO, AMOR Y AMISTAD, DIA DE LA MUJER Y PRIMA  EXTRALEGAL SEMANA SANTA.</t>
  </si>
  <si>
    <t>INSTAURAR PROGRAMAS DE MOTIVACION Y BIENESTAR AL PERSONAL,  REALIZAR ACTIVIDADES DEPORTIVAS Y DE INTEGRACION, MANTENER   FIESTAS DE INTEGRACION.</t>
  </si>
  <si>
    <t>Manipulacion de herramientas de oficina,  muebles mal ubicados, transito por bodega (vehiculos en movimiento).</t>
  </si>
  <si>
    <t>condiciones de seguridad por orden público, atracos, robos, secuestros, Conflictos con personal de trabajo y clientes.</t>
  </si>
  <si>
    <t>Contacto eventualcon gases o vapores de sustancias quimicas almacenadas area de bodega,   no exinten procedimientos de trabajo para manejo de sustancias quimicas.</t>
  </si>
  <si>
    <t xml:space="preserve"> DESARROLLO DE CAPACITACIONES PARA LA IDENTIFICACION Y CONTROLES DEL RIESGO.</t>
  </si>
  <si>
    <t>Presencia de agentes  biologicos contaminantes (virus, bacterias) provenientes de la relacion con los compañeros y clientes.</t>
  </si>
  <si>
    <t xml:space="preserve"> DESARROLLO DE EXAMENES MEDICO OCUPACIONALES OCN ENFASIS OSTEOMUSCULAR  PARA EL CONTROL Y DETECCION DE ALTERACIONES.  CAPACITACION PAUSAS ACTIVAS.</t>
  </si>
  <si>
    <t>Radiaciones no ionizantes provenientes de lamparas fluorescentes y computador.</t>
  </si>
  <si>
    <t>Presencia de agentes  biologicos contaminantes (virus, bacterias) provenientes de la relacion con los compañeros Yy cliente.</t>
  </si>
  <si>
    <r>
      <t xml:space="preserve">ELECTRICO:     </t>
    </r>
    <r>
      <rPr>
        <sz val="12"/>
        <rFont val="Arial"/>
        <family val="2"/>
      </rPr>
      <t>Descrgas electricas de baja y media tension</t>
    </r>
  </si>
  <si>
    <t>Baja  y media tension.</t>
  </si>
  <si>
    <t xml:space="preserve">Superficies de trabajo (Pisos  desnivel) area administrativa, y transito por diferente s zonas. </t>
  </si>
  <si>
    <t>zona de riesgo bajo localidad de puente aranda cuanto a inundaciones y granizadas,  sismo riesgo intermedio Bogotá y tecnologico riesgo bajo, por caracteristicas de material almacenado y transportado riesgo medio, transito por diferentes localidades donde se pueden presentar inundaciones, granizadas.</t>
  </si>
  <si>
    <t>Transporte por diferentes zonas de la ciudad ( reuniones laborales), condiciones de seguridad por orden público, atracos, robos, secuestros, accidentes  de transito, conflictos con personal de trabajo y clientes.</t>
  </si>
  <si>
    <t xml:space="preserve"> EXAMENES DE INGRESO (OPTOMETRIA).</t>
  </si>
  <si>
    <t>Manipulacion de herramientas de oficina,  transito por zonas donde hay vehiculos en movimiento.</t>
  </si>
  <si>
    <t>Transporte por diferentes zonas de la ciudad ( atencion a cliente), condiciones de seguridad por orden público, atracos, robos, secuestros, accidentes  de transito, conflictos con compañeros de trabajo y clientes.</t>
  </si>
  <si>
    <t>REALIZAR JORNADAS DE SENSIBILIZACION SOBRE EL AUTOCUIDADO, LA HIGIENE Y LA PROTECCION DE ENFERMEDADES VISUALES , MANTENER CONTYROLES EXISTENTES.</t>
  </si>
  <si>
    <t>Postura sedente y bipeda, trabajo con alta carga de movimiento repetitivo en miembro inferior.</t>
  </si>
  <si>
    <t>EXIGENCIA DE RAPIDEZ EN LAS RESPUESTAS,   RECIBE GRAN CANTIDAD DE INFORMACION  MANEJO DEL CLIENTE, MONOTONIA.</t>
  </si>
  <si>
    <t>EJECUTAR  MTTO PREVENTIVO Y CORRECTIVO DE LAS INSTALACIONES (PISOS).</t>
  </si>
  <si>
    <t>ANALISIS DE INFORMACION CONTINUA,  MANEJO DE CLIENTE Y MISMA OPERACIÓN.</t>
  </si>
  <si>
    <t>Superficies de trabajo (Pisos  desnivel) en mal estado area dministrativa y difrerentes zonas urbanas (mal estado de pisos).</t>
  </si>
  <si>
    <t>ORGANIZAR CABLEADO, MANTENER CONTROLES EXISTENTES.</t>
  </si>
  <si>
    <t>Superficies de trabajo (Pisos  desnivel)  en malas condiciones, areas de circulacion insuficiente, muebles mal ubicados.</t>
  </si>
  <si>
    <t>Presencia de agentes  biologicos contaminantes (virus, bacterias) provenientes de la relacion con los compañeros.</t>
  </si>
  <si>
    <t>EXIGENCIA DE RAPIDEZ EN LAS RESPUESTAS,   RECIBE GRAN CANTIDAD DE INFORMACION (ESTIMULOS) EN FORMA DISPERSA, VARIADA, CONTINUA (APREMIO DE TIEMPO),  REQUIERE ANALISIS DE GRAN CANTIDAD DE INFORMACION EN POCO TIEMPO EN FORMA CONTINUA.</t>
  </si>
  <si>
    <t>Exposicion a disconfort termico (disposicon de la oficina y tejas  en el area de bodega, falta de ventilacion..</t>
  </si>
  <si>
    <t>SUMINISTRO DE VENTILADOR.</t>
  </si>
  <si>
    <t>PROMOVER HABITOS DE HIDRATACION ADECUADOS.</t>
  </si>
  <si>
    <t>Baja tension, cables expuestos.</t>
  </si>
  <si>
    <t>Exposicion a disconfort termico (disposicon de la oficina y tejas  en el area de bodega, falta de ventilacion.</t>
  </si>
  <si>
    <t>MIRAR LA POSIBILIDAD DE DOTAR VENTILADOR.</t>
  </si>
  <si>
    <t>Presencia de agentes  biologicos contaminantes (virus, bacterias) provenientes de la relacion con los compañeros Y CLIENTE.</t>
  </si>
  <si>
    <t xml:space="preserve"> INTEGRACION CELEBRACION DE LA VIRGEN DEL CARMEN, INTEGRACION SABADOS (ALMUERZO)</t>
  </si>
  <si>
    <t>Manipulacion sistema electrico,  (luces de techo, delanteras,  iniciar encendido a traves de cables y bateria.</t>
  </si>
  <si>
    <t>DESARROLLO DE ACTIVIDADES DE MANTENIMIENTO PREVENTIVO Y CORRECTIVO (SISTEMA ELECTRICO) .</t>
  </si>
  <si>
    <t>Deficiente estado de pisos (irregulares y a desnivel) salida de la bodega y parte externa,  deficiente señalizacion y demarcacion, falta de orden y aseo, inadecuada disposicon de productos (almacenamiento).</t>
  </si>
  <si>
    <t xml:space="preserve">Conflictos entre compañeros de trabajo,   Condiciones de seguridad por orden público, atracos, robos, secuestros, accidentes  de transito. </t>
  </si>
  <si>
    <t xml:space="preserve">MANTENIMIENTO CORRECTIVO Y PREVENTIVO MECANICO DEL MONTACARGA. </t>
  </si>
  <si>
    <t xml:space="preserve"> EXAMENES MEDICO OCUPACIONALES PERIODICOS.</t>
  </si>
  <si>
    <t>Exposicion a disconfort termico por variación segun clima.</t>
  </si>
  <si>
    <t xml:space="preserve">SUMINISTRO  DE CAMISAS EN ALGODÓN. </t>
  </si>
  <si>
    <t>DOTAR DE ELEMENTOS COMO CAHQUETAS QUE DISMINUYAN LA APRECIACION DE CAMBIOS BRUSCOS DE TEMPERATURA , PROMOVER HABITOS DE HIDRATACION ADECUADOS., MANTENER CONTROLES EXISTENTES.</t>
  </si>
  <si>
    <t>Contacto con sustancias quimicas en revision mecanica basica, gases o vapores de productos quimicos transportados (fungicidas) y gas montacarga no uso de EPP par gases o vapores (mascarillas),   no exinten procedimientos de trabajo para manejo de sustancias quimicas.</t>
  </si>
  <si>
    <t xml:space="preserve"> FORTALECIMIENTO  EN CONDIONES SEGURAS EN EL TRANSPORTE Y MANEJO DE SUSTANCIAS QUIMICAS. PREVENCION CONSUMO DE CIGARRILLO. ESTABLECER PROGRAMA DE VIGILANCIA Y CONTROL SOBRE EL CUMPLIMIENTO DE NORMAS SEGURAS (COMPORTAMIENTO HUMANO ) .</t>
  </si>
  <si>
    <t>Postura sedente prolongada sin cambio de posición, trabajo con alta carga de movimiento repetitivo en miembro superior, adopción de posturas inadecuadas, levantamiento de cargas.</t>
  </si>
  <si>
    <t xml:space="preserve">  INTEGRACION FIN DE AÑO,  VIRGEN DEL CARMEN E INCENTIVO SABADO (ALMUERZO).</t>
  </si>
  <si>
    <t>EXIGENCIA DE RAPIDEZ EN LAS RESPUESTAS, RECIBE GRAN CANTIDAD DE INFORMACION (ESTIMULOS) EN FORMA DISPERSA, VARIADA, CONTINUA (APREMIO DE TIEMPO),  DESARROLLO DE LA TAREA QUE EXIGE CARGA DE SENTIDOS, MONITOREO PERMANENTE POR PARTE DE LA EMPRESA.</t>
  </si>
  <si>
    <t xml:space="preserve">ESTABLECER PROTOCOLO DE RIESGO PUBLICO, SENSIBILIZAR  Y CAPACITAR SOBRE RIESGO PUBLICO Y BUEN TRATO A NIVEL LABORAL E INTRAFAMILIAR. </t>
  </si>
  <si>
    <t>Postura bipeda prolongada sin cambio de posición, trabajo con alta carga de movimiento repetitivo en miembro superior e infeiror, adopción de posturas inadecuadas, levantamiento de cargas.</t>
  </si>
  <si>
    <t>EXIGENCIA DE RAPIDEZ EN LAS RESPUESTAS, EXISTENCIA DE AMBIENTES AGRESIVOS,  RECIBE GRAN CANTIDAD DE INFORMACION (ESTIMULOS) EN FORMA DISPERSA, VARIADA, CONTINUA (APREMIO DE TIEMPO), POR MANEJO DE CARGA. DESARROLLO DE LA TAREA QUE EXIGE CARGA DE SENTIDOS, TAREA RUTINARIA ,  MONITOREO PERMANENTE POR PARTE DE LA EMPRESA.</t>
  </si>
  <si>
    <t>DESARROLLO DE OPTOMETRIAS Y ESTUDIOS DE REFRACCION EN EXAMENES DE INGRESO Y PERIODICOS .</t>
  </si>
  <si>
    <t>DESARROLLO DE  EXAMANES  MEDICOS INGRESO Y PERIODICOS, OPTOMETRIAS.</t>
  </si>
  <si>
    <t>Baja tension,  toma en mal estado techo zona archivo.</t>
  </si>
  <si>
    <t>REALIZAR  CONTROLES DE VIGILANCIA Y CONTROL DE RIESGO, REALIZAR REPARACION TOMA EN MAL ESTADO.</t>
  </si>
  <si>
    <t>Superficies de trabajo (Pisos lisos o resbalosos e irregulares), areas de circulacion insuficiente, inadecuado almacenamiento de materias primas e insumos de oficina, estanteria no anclada.</t>
  </si>
  <si>
    <t>EJECUTAR  MTTO PREVENTIVO Y CORRECTIVO DE LAS INSTALACIONES, ANCLAR ESTANTERIA, REORGANIZAR CAJAS.</t>
  </si>
  <si>
    <t xml:space="preserve">condiciones de seguridad por orden público, atracos, robos, secuestros, accidentes  de transito, conflictos con personal de trabajo </t>
  </si>
  <si>
    <t>REALIZAR JORNADAS DE SENSIBILIZACION SOBRE EL AUTOCUIDADO, LA HIGIENE Y LA PROTECCION DE ENFERMEDADES VISUALES , EXAMENES MEDICOS PERIODICOS (OPTOMETRIAS)</t>
  </si>
  <si>
    <t>Presencia de agentes  biologicos contaminantes (virus, bacterias, hongos) provenientes de la relacion con los compañeros, repuestos vehiculos, papeleria.</t>
  </si>
  <si>
    <t>Postura sedente y bipeda, trabajo con alta carga de movimiento repetitivo en miembro superior.</t>
  </si>
  <si>
    <t>EXIGENCIA DE RAPIDEZ EN LAS RESPUESTAS, APREMIO DE TIEMPO, AGILIDAD, MONOTONIA.</t>
  </si>
  <si>
    <t xml:space="preserve">  INTEGRACION FIN DE AÑO, AMOR Y AMISTAD Y PRIMA  EXTRALEGAL SEMANA SANTA.</t>
  </si>
  <si>
    <t>Superficies de trabajo (Pisos lisos o resbalosos), areas de circulacion insuficiente.</t>
  </si>
  <si>
    <t>REALIZAR JORNADAS DE SENSIBILIZACION SOBRE EL AUTOCUIDADO, LA HIGIENE Y LA PROTECCION DE ENFERMEDADES VISUALES , MANTENER CONTROLES EXISTENTES.</t>
  </si>
  <si>
    <t>Presencia de agentes  biologicos contaminantes (virus, bacterias) provenientes de la relacion con los compañeros, visitantes .</t>
  </si>
  <si>
    <t>EXIGENCIA DE RAPIDEZ EN LAS RESPUESTAS,  TAREA MONOTONA.</t>
  </si>
  <si>
    <t>Superficies de trabajo (Pisos lisos o resbalosos y en mal estado), areas de circulacion insuficiente.</t>
  </si>
  <si>
    <t>EXIGENCIA DE RAPIDEZ EN LAS RESPUESTAS,  TAREA MONOTONA  Y RUTINARIA.</t>
  </si>
  <si>
    <t>DESARROLLO DE OPTOMETRIAS EN EXAMENES DE INGRESO Y PERIODICOS .</t>
  </si>
  <si>
    <t>DESARROLLO DE  EXAMANES  MEDICOS INGRESO Y PERIODICOS (OPTOMETRIAS)</t>
  </si>
  <si>
    <t>Postura bipeda prolongada sin cambio de posición, trabajo con alta carga de movimiento repetitivo en miembro superior e infeiror, adopción de posturas inadecuadas.</t>
  </si>
  <si>
    <t>Superficies de trabajo (Pisos lisos o resbalosos y en mal estado) , areas de circulacion insuficiente,  condiciones de orden y aseo.</t>
  </si>
  <si>
    <t>Desplazamiento por area circundante (transacciones bancarias), condiciones de seguridad por orden público, atracos, robos, secuestros, accidentes  de transito, conflictos con personal de trabajo y visitantes, manejo de dinero en efectivo.</t>
  </si>
  <si>
    <t>REALIZAR  JORNADAS DE SENSIBILIZACION SOBRE EL AUTOCUIDADO, LA HIGIENE Y LA PROTECCION DE ENFERMEDADES VISUALES , MANTENER CONTROLES EXISTENTES.</t>
  </si>
  <si>
    <t>Presencia de agentes  biologicos contaminantes (virus, bacterias, hongos) provenientes de la relacion con los compañeros, visitantes y manejo de dinero.</t>
  </si>
  <si>
    <t>EXIGENCIA DE RAPIDEZ EN LAS RESPUESTAS,   RECIBE GRAN CANTIDAD DE INFORMACION (ESTIMULOS) EN FORMA DISPERSA, VARIADA, CONTINUA (APREMIO DE TIEMPO), POR MANEJO DE   VISITANTES, TAREA RUTINARIA.</t>
  </si>
  <si>
    <t>Postura bipeda prolongada sin cambio de posición, trabajo con alta carga de movimiento repetitivo en miembro superior.</t>
  </si>
  <si>
    <t>Manipulacion de herramientas de oficina transito por zonas donde hay vehiculos en movimiento, actividad que se realiza en moto.</t>
  </si>
  <si>
    <t>Superficies de trabajo (Pisos lisos o resbalosos y en mal estado) , y en diferentes zonas de la ciudad.</t>
  </si>
  <si>
    <t>Desplazamiento por diferentes zonas (transacciones bancarias, entregar y recojer pagos y eventualmente escoltar vehiculos), condiciones de seguridad por orden público, atracos, robos, secuestros, accidentes  de transito, conflictos con personal de trabajo y visitantes, manejo de dinero en efectivo.</t>
  </si>
  <si>
    <t xml:space="preserve">Desarrollo de la labor dependiendo de la luz natural (mensajeria), </t>
  </si>
  <si>
    <t>Postura bipeda prolongada sin cambio de posición, trabajo con alta carga de movimiento repetitivo en miembro inferior y superior.</t>
  </si>
  <si>
    <t>EXIGENCIA DE RAPIDEZ EN LAS RESPUESTAS,   RECIBE GRAN CANTIDAD DE INFORMACION (ESTIMULOS) EN FORMA DISPERSA, VARIADA, CONTINUA (APREMIO DE TIEMPO), TAREA RUTINARIA,  PENDIENTE PELIGROS DIFERENTES ZONAS.</t>
  </si>
  <si>
    <t>Superficies de trabajo (Pisos lisos o resbalosos y a desnivel), areas de circulacion insuficiente, desplazamiento area de bodega (zonas de almacenamiento),</t>
  </si>
  <si>
    <t>EJECUTAR  MTTO PREVENTIVO Y CORRECTIVO DE LAS INSTALACIONES .</t>
  </si>
  <si>
    <t>Se pueden presentar inundaciones, granizadas e incendios (nivel nacional) sismo riesgo intermedio a nivel nacional , por caracteristicas de material almacenado y transportado riesgo medio.</t>
  </si>
  <si>
    <t>Presencia de agentes  biologicos contaminantes (virus, bacterias, hongos, por vectores) provenientes de la relacion con los compañeros, clientes y carga.</t>
  </si>
  <si>
    <t>Manipulacion de herramientas de oficina,  muebles mal ubicados, transito por donde hay vehiculos en movimiento.</t>
  </si>
  <si>
    <t>Postura sedente con posibilidad de cambios de posicion.</t>
  </si>
  <si>
    <t>RESPONSABILIDAD BUEN FUNCIONAMIENTO DE LA EMPRESA .</t>
  </si>
  <si>
    <t>GERENTE</t>
  </si>
  <si>
    <t>EN LA REVISION TECNICO MECANICA SE REVISAN LOS FILTROS DE AIRE Y ACEITE  SI NO SE ENCUENTRA EN BUENAS CONDICIONES SE CAMBIA.</t>
  </si>
  <si>
    <t>OPERADOR DE VEHICULO</t>
  </si>
  <si>
    <t>SENSIBILIZAR  AL PERSONAL SOBRE REPORTE DE CONDICIONES DE PELIGRO Y ACTOS INSEGUROS.</t>
  </si>
  <si>
    <t>EJECUTAR  MTTO PREVENTIVO Y CORRECTIVO DE LAS INSTALACIONES (PISOS), INSTALACION DE CINTA ANTIDESLIZANTE EN ESCALERAS, PASAMANOS, SEÑALIZACION DE CONDICIONES DE PELIGRO.</t>
  </si>
  <si>
    <t>zona de riesgo medio en cuanto a inundaciones y granizadas,  sismo riesgo intermedio Bogotá y tecnologico riesgo alto, por caracteristicas de material almacenado y transportado riesgo alto.</t>
  </si>
  <si>
    <r>
      <t>EN LA PRODUCCION :</t>
    </r>
    <r>
      <rPr>
        <sz val="8"/>
        <rFont val="Arial"/>
        <family val="2"/>
      </rPr>
      <t xml:space="preserve">  SE  RETRASA LA OPERACIÓN POR MAS DE 12 HORAS</t>
    </r>
  </si>
  <si>
    <t>FORTALECER  ACTIVIDADES DE SENSIBILIZACION PARA CONTROL DEL RIESGO Y LA GENERACION DE REPORTES DE ACTOS INSEGUROS Y PLAN DE EMERGENCIAS.</t>
  </si>
  <si>
    <t xml:space="preserve">ESTABLECER PROTOCOLO DE RIESGO PUBLICO, SENSIBILIZAR   Y CAPACITAR SOBRE RIESGO PUBLICO Y BUEN TRATO A NIVEL LABORAL E INTRAFAMILIAR. </t>
  </si>
  <si>
    <t>PLAN DE CONTINGENCIA DEL PARQUE EMPRESARIAL</t>
  </si>
  <si>
    <t>DESARROLLAR   ACTIVIDADES DE SENSIBILIZACION PARA CONTROL DEL RIESGO Y LA GENERACION DE REPORTE ACTOS SEGUROS</t>
  </si>
  <si>
    <t>Superficies de trabajo (Pisos  desnivel)  areas de circulacion insuficiente, muebles mal ubicados.</t>
  </si>
  <si>
    <t xml:space="preserve">CAPACITAR AL PERSONAL EN  EVACUACION, Y DIVULGACION PLAN DE EMERGENCIAS. MANTENER CONTROLES EXISTENTES. </t>
  </si>
  <si>
    <t>DIVULGAR LOS PELIGROS PARTICULARES IDENTIFICADOS EN LA ZONA,  ESTABLECIENDO COMPORTAMIENTOS PREVENTIVOS. CAPACITACION EN RIESGO PUBLICO.</t>
  </si>
  <si>
    <t>PUESTO DE TRABAJO  ADECUADO .</t>
  </si>
  <si>
    <t xml:space="preserve"> MIRAR LA POSIBILIDAD DE  REALIZAR MANTENIMIENTO PREVENTIVO Y CORRECTIVO EN CUANTO A SILLETERIA (SOPORTE LUMBAR, SISTEMAS DE AJUSTE,  ESTABILIDAD Y COJINERIA)</t>
  </si>
  <si>
    <t>MANTENIMIENTO DE LUMINARIAS, EVALUACIONES  MEDICAS DE INGRESO (OPTOMETRIA).</t>
  </si>
  <si>
    <t>EVALUACIONES MEDICAS  DE INGRESO (OPTOMETRIA).</t>
  </si>
  <si>
    <t>REALIZAR  JORNADAS DE SENSIBILIZACION SOBRE EL AUTOCUIDADO, LA HIGIENE Y LA PROTECCION DE ENFERMEDADES VISUALES , EVALUACIONES MEDICO PERIODICOS (OPTOMETRIAS)</t>
  </si>
  <si>
    <t>REALIZAR  JORNADAS DE SENSIBILIZACION SOBRE EL AUTOCUIDADO, LA HIGIENE Y LA PROTECCION DE ENFERMEDADES VISUALES ,EVALUACIONES  MEDICAS PERIODICOS (OPTOMETRIAS)</t>
  </si>
  <si>
    <t xml:space="preserve">REALIZAR EVALUACIONES MEDICAS DE INGRESO Y PERIODICAS CON ENFASIS OSTEOMUSCULAR. INSTAURAR SVE PARA PREVENCION DE DESORDENES MUSCULOESQUELETICOS,  Y EVALUAR L POSIBILIDAD DE REALIZAR ADECUACIONES A LOS PUESTOS DE TRABAJO PARA MINIZAR EL RIESGO.  </t>
  </si>
  <si>
    <t>DESARROLLO DE PAUSAS ACTIVAS</t>
  </si>
  <si>
    <t>ACTIVIDADES VIRGEN DEL CARMEN.</t>
  </si>
  <si>
    <t>SE ENCUENTRAN EN ETAPA DE DILIGENCIAMIENTO BATERIA MINISTERIO PARA RIESGO PSICOSOCIAL.</t>
  </si>
  <si>
    <t>CONTINUAR CON  LA IMPLEMENTACION  DEL SISTEMA DE VIGILANCIA PARA RIESGO SICOSOCIAL  SEGÚN LO ESTIPULADO LEGALMENTE, EVALUAR, ALINEAR  Y TOMAR ACCIONES SOBRE ENCUESTAS DE CLIMA ORGANIZACIONAL GENERADAS POR CANAL DIRECTO .</t>
  </si>
  <si>
    <t>INSTAURAR PROGRAMAS DE MOTIVACION Y BIENESTAR AL PERSONAL,  REALIZAR ACTIVIDADES DEPORTIVAS Y DE INTEGRACION, REALIZAR ACTIVIDADES DE INTEGRACION.</t>
  </si>
  <si>
    <t xml:space="preserve">Obtener, mantener y coordinar el proceso de operaciones de ENCO EXPRES S.A. </t>
  </si>
  <si>
    <t xml:space="preserve">Obtener, mantener y coordinar el proceso de cobro  de ENCO EXPRES S.A
</t>
  </si>
  <si>
    <t>Obtener, mantener y controlar en perfecto estado la proveeduría  y  documentos entregados para el archivo de ENCO EXPRES S.A., de conformidad a la normatividad  y leyes vigentes.</t>
  </si>
  <si>
    <t xml:space="preserve">Mantener en orden y aseo las instalaciones de ENCO EXPRES S.A
</t>
  </si>
  <si>
    <t xml:space="preserve">Solicitar guias y planillas de las encomiendas y correspondencia de la zona o ruta asignada para cargar. Solicitar planilla de salida firmada por el encargado de cargar el vehiculo. Solicitar lista de encomiendas o correspondencia por recoger y registrar la que le comuniquen. recibir los talonarios de las guias para pagos de contado, contra entrega y credito. hacer firmar de recibido a satisfaccion del cliente.  aforar encomiendas y correspondecia fijando tarifas. Rotular mercancia de acuerdo a parametros establecidos por coordinador de logistica. determinar ruta de entrega y recogida. Recaudar dinero de contra entregas. entregar facturas al departamento de digitacion para planilla de descargue. Entregar mercancia al auxiliar para que sea ubicada en el sitio asignado para el cargue. entregar al tesorero terminada la jornada copia de la planilla y producido venta de servicio.  </t>
  </si>
  <si>
    <t>CODIFICACION</t>
  </si>
  <si>
    <t>Conduccion de vehiculo según ruta programada.</t>
  </si>
  <si>
    <t>Riesgo_MODERADO</t>
  </si>
  <si>
    <t>MANTENER PLAN CORRECTIVO Y PREVENTIVO (REVISIONES  TECNICO MECANICAS ANUAL) E INSPECCIONES DE SEGURIDAD.  ESTABLECER PLAN DE ENTRENAMIENTO EN SEGURIDAD VIAL.</t>
  </si>
  <si>
    <t xml:space="preserve">DESARROLLO DE ACTIIDADES DE SENSIBILIZACION PARA EL CONTROL DE RIESGO Y LA GENERACION DE ACTOS SEGUROS </t>
  </si>
  <si>
    <t>FORTALECER  ACTIVIDADES DE SENSIBILIZACION PARA CONTROL DEL RIESGO Y LA GENERACION DE ACTOS SEGUROS</t>
  </si>
  <si>
    <t>SUMINISTRO DE ELEMENTOS DE PROTECCION PERSONAL ( BOTAS DE SEGURIDAD PUNTA DE ACERO, GUANTES CARNAZA). ENTRENAMIENTO DE NORMAS Y PROCEDIMIENTOS SEGUROS.</t>
  </si>
  <si>
    <t>Riesgo_TOLERABLE</t>
  </si>
  <si>
    <t>DISTRIBUCION DE OBJETOS PESADOS EN ESTIBAS Y EN AREAS DESTINADAS PARA EL ALMACENAMIENTO</t>
  </si>
  <si>
    <t>PRESNECIA DE DEMARCACION AREAS DE CIRCULACION, DESARROLLO DE LIMPIEZA PERMANENTE DE SUPÉRIFCIES DE TRABAJO .</t>
  </si>
  <si>
    <t>PERSONAL SENSIBILIZADO ACERCA DEL REPORTE DE CONDICIONES DE PELIGRO</t>
  </si>
  <si>
    <t>INSTAURAR PROGRAMAS DE MANTENIMIENTO DEL ORDEN Y LIBERACION DE PASILLO.  CONTINUAR CON LA SENSIBILIZACION AL TRABAJADOR EN EL REPORTE DE SITUACIONES DE PELIGRO.</t>
  </si>
  <si>
    <t>Amenaza sismica intermedia a nivel nacional,  transito por diferentes zonas urbanas y rurales en donde se puede  presentan inundaciones o granizadas.</t>
  </si>
  <si>
    <t>Riesgo_ TOLERABLE</t>
  </si>
  <si>
    <t>SENSIBLIZACION A CERCA DE CONDICIONES INSEGURAS EN ABASTECIMIENTO DEL VEHICULO Y MANIPULACION  DE SUSTANCIAS  QUIMICAS EN ACTIVIDADES DE MANTENIMIENTO MECANICO,  PERSONAL CAPACITADO EN EVACAUCION.</t>
  </si>
  <si>
    <t>FORTALECER  ACTIVIDADES DE SENSIBILIZACION PARA CONTROL DEL RIESGO,  MANIPULACION DE SUSTANCIAS  QUIMICAS  Y LA GENERACION DE ACTOS SEGUROS Y PLAN DE EMERGENCIAS.</t>
  </si>
  <si>
    <t xml:space="preserve">Transito por difrentes  zonas nacionales (mercancia), conflictos entre compañeros de trabajo,   Condiciones de inseguridad de orden público, atracos, robos, secuestros, accidentes  de transito. </t>
  </si>
  <si>
    <t>Riesgo_ INTOLERABLE</t>
  </si>
  <si>
    <t>SENSIBILIZACION PARA DENUNCIAR PERSONAS SOSPECHOSAS.</t>
  </si>
  <si>
    <t>DESARROLLO AUDIIOMETRIAS  EN LOS EXAMENES DE INGRESO.</t>
  </si>
  <si>
    <t>DESARROLLAR CAPACITACIONES DE SENSIBILIZACION SOBRE HIGIENE AUDITIVA, IMPLEMENTAR CONTROLES MEDICOS DERIVADOS DEL SVE RUIDO Y AUDIOMETRIAS PERIODICAMENTE.</t>
  </si>
  <si>
    <t>MANTENIMIENTO CORRECTIVO Y PREVENTIVO MECANICO DEL VEHICULO EN  REVISIONES TECNICO MECANICAS.</t>
  </si>
  <si>
    <t>MANTENER REVISIONES TECNICO MECANICAS PREVENTIVAS Y CORRECTIVAS.</t>
  </si>
  <si>
    <t>SENSIBILIZACION SOBRE PAUSAS ACTIVAS, EXAMENES MEDICO OCUPACIONALES.</t>
  </si>
  <si>
    <r>
      <t>EN LA PRODUCCION :</t>
    </r>
    <r>
      <rPr>
        <sz val="8"/>
        <rFont val="Arial"/>
        <family val="2"/>
      </rPr>
      <t xml:space="preserve"> GENERA CAMBIOS OPERATIVOS, REDISEÑO TEMPORAL (SE DESCOMPLETA EL EQUIPO DE TRABAJO).</t>
    </r>
  </si>
  <si>
    <t>DESARROLLO DE VISIOMETRIAS Y ESTUDIOS DE REFRACCION EN EXAMENES DE INGRESO.</t>
  </si>
  <si>
    <t>DESARROLLO DE  EXAMANES  MEDICOS INGRESO, VISIOMETRIAS Y REFRACCION, CAPACITACION PAUTAS VISUALES.</t>
  </si>
  <si>
    <t>USO DE DOTACIONES EN ALGODÓN. SE HACE ENTREGA DE CHAQUETA PARA ATENUAR LOS CAMBIOS DE CLIMA.</t>
  </si>
  <si>
    <t>PROMOVER HABITOS DE HIDRATACION ADECUADOS., MANTENER CONTROLES EXISTENTES.</t>
  </si>
  <si>
    <r>
      <t>EN LA SALUD:</t>
    </r>
    <r>
      <rPr>
        <sz val="8"/>
        <rFont val="Arial"/>
        <family val="2"/>
      </rPr>
      <t xml:space="preserve"> INFECCIONES BACTERIANAS, RESPIRATORIAS O DIGESTIVAS, DERMATITIS . ENFERMEDADES LEVES CON INCAPACIDADES TEMPORALES  </t>
    </r>
  </si>
  <si>
    <t>Riesgo_ MODERADO</t>
  </si>
  <si>
    <t xml:space="preserve">DESARROLLAR JORANADAS DE SENSIBILIZACION SOBRE EL AUTOCUIDADO, LA HIGIENE Y LA PROTECCION DE ENFERMEDADES VIRALES, EVALUAR POSIBILIDAD DE REALIZAR JORNADA DE VACUNACION. </t>
  </si>
  <si>
    <t>Contacto con sustancias quimicas como acidos y ACPM en el abastecimiento del vehiculo y revision mecanica basica, gases o vapores de productos quimicos transportados (fungicidas), no uso de EPP par gases o vapores (mascarillas),   no existen procedimientos de trabajo para manejo de sustancias quimicas.</t>
  </si>
  <si>
    <r>
      <t>EN LA SALUD:</t>
    </r>
    <r>
      <rPr>
        <sz val="8"/>
        <rFont val="Arial"/>
        <family val="2"/>
      </rPr>
      <t xml:space="preserve">  DERMATITIS, QUEMAURAS, INTOXICACIONES QUIMICAS, ALERGIAS RESPIRATORIAS,  INFARTOS, ARRITMIAS,  ALTERACIONES CELULARES, MUERTE</t>
    </r>
  </si>
  <si>
    <t>SENSIBILIZACION EN  MANEJO DE SUSTANCIAS PELIGROSAS</t>
  </si>
  <si>
    <t>Riesgo_ IMPORTANTE</t>
  </si>
  <si>
    <t>EXIGENCIA DE RAPIDEZ EN LAS RESPUESTAS, EXISTENCIA DE AMBIENTES AGRESIVOS, IMPOSIBILIDAD DE INTERVENIR SOBRE EL PROCESO,  RECIBE GRAN CANTIDAD DE INFORMACION (ESTIMULOS) EN FORMA DISPERSA, VARIADA, CONTINUA (APREMIO DE TIEMPO), POR MANEJO DE RUTA Y CLIENTES. DESARROLLO DE LA TAREA QUE EXIGE CARGA DE SENTIDOS, AL ESTAR ATENTOS DE  LOS PELIGROS DE LA ZONA, TAREA RUTINARIA ,  MONITOREO PERMANENTE POR PARTE DE LA EMPRESA.</t>
  </si>
  <si>
    <t>CELEBRACION VIRGEN DEL CARMEN, ENTREGA DE ANCHETA Y REGALO A HIJOS EN FIN DE AÑO.</t>
  </si>
  <si>
    <t>GERENTE OPERATIVO</t>
  </si>
  <si>
    <t>Prestar y mejorar un servicio de transporte de carga por carretera que satisfaga las necesidades de nuestro cliente siendo más competitivo y posicionándonos dentro del sector transportador, evaluar en forma cualitativa y  cuantitativa  los factores de riesgo para disponer de los parámetros necesarios para maximizar la seguridad  de las mercancías, los equipos, el personal y los procedimientos, analizar  la magnitud de los factores de riesgo en la empresa  e implementar los sistemas de control requeridos para evitar los efectos que ateten contra su patrimonio, elaborar, analizar y actualizar las estadísticas de la información recolectada en los registros implementados, los cuales permitirán tomar las acciones correspondientes para mejorar el servicio, promover el cumplimiento de las normas de  los entes que regulan el transporte de carga por carretera en Colombia  y de las normas internas de la empresa, conformar y fomentar programas de capacitación  los cuales liderara el desarrollo  y el adecuado cumplimiento de las metas  establecidas por la empresa, capacitar al  personal a cargo para el manipuleo, embalaje,  almacenamiento, distribución y transporte de las diferentes mercancías encomendadas por los clientes mediante charlas en las instalaciones de la empresa o asistencia a seminarios, coordinación sobre el respectivo mantenimiento preventivo y correctivo de los automotores de propiedad de la empresa ,Información   sobre el comportamiento de las ventas a Nivel Nacional por agencia observando los márgenes de rentabilidad comparándolas con el presupuesto, atención  al Cliente por reclamos en el servicio o en el manejo de las mercancías, conocimiento sobre los automotores que se encuentran en transito.</t>
  </si>
  <si>
    <t>JEFE DE LEGALIZACION</t>
  </si>
  <si>
    <t>Obtener, mantener y coordinar el proceso  de control interno de ENCO EXPRES S.A.</t>
  </si>
  <si>
    <t xml:space="preserve"> Preparar las transmisiones para las oficinas a diario, revisar el consecutivo de los ingresos( facturas, planillas, remesas, notas crédito y notas debito, ordenes de cargue ) de todos los documentos en el ámbito nacional, mantener la información de todas las oficinas actualizada en el  sistema, revisar el ingreso de las remesas de forma de pago cancelado, revisar el ingreso de las planillas con excedentes, revisar el ingreso de las remesas de forma de pago contra entrega, expedir los listados de las remesas pendientes por facturar a cada departamento de facturación nacional, revisar que las facturas elaboradas hayan sido digitadas correctamente a nivel Nacional, expedir listados de manifiestos de carga pendientes por cumplir, y pasar los listados a los procesos  para su verificación, alistar los informes a nivel Nacional que se deben presentar al Ministerio de Transporte y la Dian (archivos planos) entregándolos  al Representante Legal dentro de los primeros 5 días de cada mes, vigilar que se realiza los descuentos respectivos a transportares, por facturas cambiarias y multas, listados de planillas cumplidas, listado de Planillas con excedentes, exigir el envío de la papelería en orden consecutivo dos veces por semana, revisar los listados de remesas pendientes por facturar o ingresar, imprimir los listados de remesas y planillas para la contabilidad.( a fin de mes), comprobantes de facturas para la contabilidad ( fin de mes), revisar las bases de datos para su control.
</t>
  </si>
  <si>
    <t xml:space="preserve">Registrar y archivar  rutero de los mensajeros, Controlar tiempo de entrega de las facturas, que estén debidamente firmadas y selladas por el cliente, manejo de correspondencia del departamento de cartera, procedimientos de cobro, recaudo oportuno de cartera  informe del estado de cartera, elaboración, aprobación , reguistro en el sistema y archivo   de notas contables, pasar un informe del estado de los ingresos y entregarlos  a tesorería para su elaboración, revisar los  pagos efectuados, entregando  los valores  al área asignada, las facturas que pasen del limite de tiempo comercial otorgado por la empresa, deberán reportarlas a la Jefe de recursos humanos, minimizar los lapsos de tiempo entre la prestación del servicio y la recaudación  de cartera para un mejor manejo de la liquidez y rentabilidad, el auxiliar  de cartera debe informar  del comportamiento general por clientes  a la jefe de recursos humanos y por lo tanto cualquier determinación, decisión, autorización será centralizada en la oficina principal, llamar telefónicamente para realizar el recaudo dentro de las políticas fijadas por la empresa para manejo de cartera, elaborar con el visto bueno de la Jefe de recursos humanos estados de cartera  para clientes periódicamente y coordinar con el Contador cobros a clientes morosos, archivo de documentos a cargo del departamento, Informar  cualquier eventualidad  de cartera   que ponga en riesgo el capital de la empresa.
</t>
  </si>
  <si>
    <t>Administrador de agencia</t>
  </si>
  <si>
    <t>Obtener, mantener y coordinar  el normal funcionamiento de la agencia.</t>
  </si>
  <si>
    <t xml:space="preserve">Informara al a las directivas de la empresa  de cualquier situación que ponga en riesgo el normal funcionamiento de ENCO EXPRES S.A., revisar que las facturas elaboradas por la secretaria cumplan con todos los requisitos para ser entregadas, supervisar el recaudo efectuado por la secretaria de los servicios prestados por la oficina, solicitar a la secretaria información oportuna  para la cancelación de los diferentes conceptos en la oficina  como: pago de servicios públicos, impuestos, proveedores, nomina, etc., supervisar el correcto archivo y manejo de documentos de la empresa en la oficina, Solicitar información al gerente operativo,  jefe de recursos humanos, o gerente general, de la compra, remodelación de equipos para las actividades de la oficina, revisar toda la documentación elaborada por los funcionarios en el ejercicio de sus actividades, supervisar él envió de la correspondencia, que cumpla con los requisitos  e instrucciones de la oficina principal, autorizar, revisar el check – list para la aprobación de vehículos, Verificar y supervisar a la secretaria en el seguimiento de los vehículos hasta la llegada de destino; Informar a la Jefe de recursos humanos, o a la gerencia general cuando se reciban notificaciones judiciales, recibir instrucciones por parte de los clientes o funcionarios de la empresa para coordinar las mercancías a transportar, Informe al director operativo de las acciones comerciales adelantadas para la consecución de los clientes, solicitar autorización por parte de la directora administrativa para otorgar servicios de cuenta corriente para los clientes, verificar el estado técnico – mecánico de los vehículos que se van a utilizar para el servicio, solicitar información a la oficina principal para la aprobación de los vehículos que no se encuentran registrados en el sistema, Supervisar con el embarcador, despachador y transportador, el estado de las mercancías dejando las notas respectivas registrados en la remesa, en casos de avería y  faltante se informa al gerente operativo, asesor comercial con el objeto de estar enterado con anticipación con esta anormalidad, se dejaran las constancias en la carta – reporte o sé enviara documento membreteado por la empresa a la gente de aduana, supervisar que los despachos efectuados en contenedores porten los sellos de seguridad, supervisar a la secretaria al elaborar las remesas de carga terrestre que registre la información necesaria, los sellos de seguridad colocados en el contenedor, carrocería de vehículo, responder por los sellos de seguridad sean bien utilizados. Verificar que las unidades no sean destapadas, responder por todos los elementos de la empresa en esta oficina, supervisar que el personal de la oficina cumpla con el horario establecido, porte los elementos de seguridad, elementos de identificación, necesarios para el normal funcionamiento de las funciones,
Supervisara que la nomina de la oficina se encuentre firmada en su totalidad, y que sea enviada una copia de la misma a la sede principal, realizar las demás funciones que sean asignadas por su jefe inmediato.
</t>
  </si>
  <si>
    <t>Administrador agencia Courrier</t>
  </si>
  <si>
    <t>Coordinador Logistico</t>
  </si>
  <si>
    <t>Obtener, mantener y coordinar el alamacenamiento de la mercancia de la bodega de ENCO EXPRES S.A. y el despacho de la misma en los tiempos estimados.</t>
  </si>
  <si>
    <t>Zonificar mercancias (regiones pais y tipos de mercancia), controlar las devoluciones correspondientes a las zonas asignadas, recibiendo con documentos referentes, realizar inventarios de la mercancia de la zona asignada, verificar cargue y descargue de mercancias compatibles en vehiculos de las areas asignadas, verificar que los vehiculos se encuentren en condiciones optimas, reporte diario de mercancias al  supervisor de bodega, verificar que el trato de la mercancia sea el adecuado y sea compatible, verificar que el cargue se realice en forma debida,  recibir las mercancias en la bodega y diligenciar formato, verifcando cualquier anormalidad y notificandola, verificar salida de mercancias, recibir mercancias de los conductores dejando la anotacion en el manifiesto nacional de carga, portar las llaves de acceso a la bodega y terminadas las labores verificar que las puertas de acceso a las bodegas se encuentren corectamente cerradas, verificando que no haya personal dentro.</t>
  </si>
  <si>
    <t>Supervisor logistico</t>
  </si>
  <si>
    <t>Verificar que se cumplan las actividades de cargue y descargue conforme a los procedimientos de la empresa y los requisitos del cliente.</t>
  </si>
  <si>
    <t>Recepcion de mercancias sellando los documentos y supervision de su almacenamiento de acuerdo a la zona asignada, control de ingreso a laborar de los auxliares de bodega, control y asignacion de auxliares  a vehiculos, supervicion de toda la operación de cargue y descargue, supervision de orden y aseo de la bodega, baños y vestieres, inspeccion de vehiculos para autorizar cargue y descargue de mercancias, recibir y coordinar la entrega de devoluciones, reporte de mercancias en mal estado, supervision y revision de documentos (remesas, facturas, manifiesto de carga etc), realizar inventario e inspecciones rutinarias de las mercancias que se encuentran en la bodega, supervision de almacenamiento, verificar estado de los vehiculos urbanos de la empresa, inspeccionar condiciones de seguridad en la bodega informando cualquier novedad o accion correctiva.</t>
  </si>
  <si>
    <t>AFORADOR</t>
  </si>
  <si>
    <t>Realizar la ruta asignada, recogiendo y entregando la mercancía generada por los clientes</t>
  </si>
  <si>
    <t>DIGITADOR</t>
  </si>
  <si>
    <t>Ingreso de facturas al sistema</t>
  </si>
  <si>
    <t xml:space="preserve">Ingresar al sistema oportunamente  Toda la facturación que se genere en la Agencia, que lleguen de otras agencias y no se encuentren ingresadas y las generadas por las Rutas domiciliarias.
Elaborar oportunamente TODOS, los cumplidos de los diferentes vehículos que arriban a la agencia, teniendo en cuenta las novedades plasmadas en el acta de descargue, por los encargados de la bodega, igualmente elaborar los cumplidos de las rutas domiciliarias
Elaborar oportunamente las planillas de despacho de vehículos domiciliarios, teniendo en cuenta el vehículo, nombre del conductor, el aforador y el auxiliar de la ruta, ingresando datos reales, cumpliendo los procedimientos establecidos.
Archivar en forma consecutiva las copias de las facturas rosadas, las planillas debidamente firmadas por el conductor y el encargado del despacho del vehículo , y los cumplidos firmados por el encargado de recibir las mercancías en bodega.
Brindar un buen servicio al cliente, Contestar los teléfonos, tomar los domicilios y dictarlos a las rutas correspondientes de forma oportuna y veraz, dar solución a toda las llamadas y tomar los mensajes de las llamadas que no pueda resolver e informar a la persona encargada para dar solución.
</t>
  </si>
  <si>
    <t>AUXILIAR DOCUMENTAL</t>
  </si>
  <si>
    <t>Asistente de nomina</t>
  </si>
  <si>
    <t>Liquidar pagos de nomina y seguridad social.</t>
  </si>
  <si>
    <t xml:space="preserve">Recoger información de las planillas de control de horario.
Recoger la información sobre novedades de los empleados con la empresa.Atender los fondos de salud y pensión, donde están vinculados los empleados de la empresa.
Elaborar la liquidación de nomina de Todo el personal, teniendo en cuenta las novedades presentadas y revisadas previamente por el  Jefe de Recursos Humanos
Entregar para revisión y aprobación las nominas liquidades los días 25 de cada mes, con la generación de los archivos de dispersión entregando copia a la tesorería de la empresa.                                                                                                                                                             Elaborar las liquidaciones del personal que sale a vacaciones y del que se retira.
Causar liquidaciones de empleados.
Elaborar planillas de aportes parafiscales.
Conciliar los aportes de las ARL, pensión y salud.
Hacer la provisión para las prestaciones sociales.
Imprimir los desprendibles de nómina a nivel nacional.
Recibir y Verificar la autenticidad de la documentación del personal que ingresa a la empresa, ingresar los datos a la base de datos y hacer una carpeta por cada trabajador con su documentación completa y contrato firmado.                                                                                      Verificar que el trabajador antes de ingresar a laborar se encuentre afiliado a todo el sistema de seguridad social.
Mantener actualizado el archivo de personal.
Elaborar los contratos del personal que ingresa a la empresa, para Vo.Bo. del jefe inmediato y firma del Gerente General.
Las demás que le asigne el superior inmediato de acuerdo con la naturaleza del cargo.
</t>
  </si>
  <si>
    <t>Recepcionar llamadas, brindando información clara y verídica del estado de las entregas.</t>
  </si>
  <si>
    <t>JEFE SERVICIO AL CLIENTE</t>
  </si>
  <si>
    <t xml:space="preserve">Entregar en la agencia, las mercancías que ha sido objeto de retraso a los destinatarios.
Estar pendiente del inventario diario de las mercancías. 
Verificar el correcto aforo de las mercancías demorada e informar al jefe inmediato de las novedades encontradas.
Informar al cliente los problemas ocasionados por devoluciones de la mercancía.  
Atender llamadas de los conductores cuando necesitan información sobre direcciones para recoger o entregar mercancías  y sobres. 
Prestar atención personalizada a los clientes o a través de la línea telefónica, en todo lo relacionado con el transporte y/o entrega de mercancías.
Atender quejas y reclamos por mercancías y sobres averiados o extraviados.
Ordenar la devolución al remitente, de mercancías  y sobres no recibidos por el destinatario o no entregados, por error en las direcciones anotadas
Acompañar a funcionarios de la DIAN, cuando se presentan  a efectuar revisión de la mercancía recibida para transportar.
</t>
  </si>
  <si>
    <t>realizar  las diligencias -  proceso administrativo de ENCO EXPRES S.A.</t>
  </si>
  <si>
    <t xml:space="preserve">Llevar y radicar la correspondencia que expide la empresa para sus clientes y entidades oficiales.
Llevar y radicar las facturas que expide la empresa a los clientes por los servicios prestados.
Recoger los cheques girados por los clientes a favor de la empresa.
Realizar las consignaciones, pagos y documentación requerida por la Empresa.
Llevar un registro diario de las radicaciones de documentos y visitas realizadas a los clientes, bancos i entidades publicas y privadas. 
Efectuar compras en menor cuantía, cuando la oficina de tesorería y o la gerencia  lo requiera.
Las demás que le asigne el superior inmediato de acuerdo con la naturaleza del cargo.  
</t>
  </si>
  <si>
    <t>Auxiliar de servicios generales</t>
  </si>
  <si>
    <t>Realizar aseo de la oficina, hacer aseo a los baños una vez por día, estar siempre pendiente del aseo general, desocupar las papeleras de toda la oficina, hacer una lista de implementos que se necesiten y reportarlos para compra de los mismos, mantener aseada la cafeteria, la greca y servir en la mañana y tarde una bebida al personal de las diferentes areas y visitantes.</t>
  </si>
  <si>
    <r>
      <t>EN LA SALUD:</t>
    </r>
    <r>
      <rPr>
        <sz val="8"/>
        <rFont val="Arial"/>
        <family val="2"/>
      </rPr>
      <t xml:space="preserve"> TRAUMAS POR APLASTAMIENTO,  QUEMADURAS, FRACTURAS, HERIDAS, TRAUMAS SUPERFICIALES,  LESIONES EN OJOS (LESIONES CON NECESIDAD DE ATENCION QUIRURGICA), MUERTE.</t>
    </r>
  </si>
  <si>
    <r>
      <rPr>
        <b/>
        <sz val="8"/>
        <rFont val="Arial"/>
        <family val="2"/>
      </rPr>
      <t>EN LA PRODUCCION</t>
    </r>
    <r>
      <rPr>
        <sz val="8"/>
        <rFont val="Arial"/>
        <family val="2"/>
      </rPr>
      <t xml:space="preserve"> : GENERA CAMBIOS OPERATIVOS Y REDISEÑO TEMPORAL</t>
    </r>
  </si>
  <si>
    <t>Auxiliar de logistica</t>
  </si>
  <si>
    <t>Apoyar el proceso de el alamacenamiento de la mercancia de la bodega de ENCO EXPRES S.A con el jefe logistico  y el despacho de la misma en los tiempos estimados.</t>
  </si>
  <si>
    <t xml:space="preserve">* Repartir para las rutar domiciliarias * mediante inspeccion realizar el control del vehiculo en el parqueadero para nacionales y domiciliarios * verificar que la mercancia venga completa en los vehiculos nacionales con planilla desde piso  * verificar que la mercancia este estibada dentro de la bodega.   </t>
  </si>
  <si>
    <t>Transito por zona de cargue y descargue donde hay vehiculos en movimiento.Por trasnsito en zonas de bodega ( en los diferentes pisos)</t>
  </si>
  <si>
    <r>
      <t>EN LA SALUD:</t>
    </r>
    <r>
      <rPr>
        <sz val="8"/>
        <rFont val="Arial"/>
        <family val="2"/>
      </rPr>
      <t xml:space="preserve"> TRAUMAS POR APLASTAMIENTO, FRACTURAS, HERIDAS, TRAUMAS SUEPRFICIALES,  LESIONES GOLPES, MUERTE.</t>
    </r>
  </si>
  <si>
    <t>EN PROCEDIMIENTOS DE INDUCCION DAR HA CONECR LA ZONAS DE TRABAJO.</t>
  </si>
  <si>
    <t>MANTENER LA SEÑALIZACION DE REAS DE TRABAJO ZONAS DE PASO PEATONAL RUTAS DE EVACUACION, PUNTOS DE ENCUENTRO</t>
  </si>
  <si>
    <t>VERIFICAR QUE EL PERSONAL UTILICE LOS EPP ADECUADOS A LA ACTIVIDAD (BOTAS DE SEGURIDAD CON PUNTERA)</t>
  </si>
  <si>
    <t>Por manipulacion de equipos al realizar conexión de equipos.</t>
  </si>
  <si>
    <t>MEDIANTE INSPECCIONES  IDENTIFIQUE CONDICIONES SUB ESTANDAR Y REPORTE LAS CONDICIONES PARA MANTENIMINETO</t>
  </si>
  <si>
    <r>
      <t>EN LA SALUD:</t>
    </r>
    <r>
      <rPr>
        <sz val="8"/>
        <rFont val="Arial"/>
        <family val="2"/>
      </rPr>
      <t xml:space="preserve">  ESGUINCES, FRACTURAS, LUXACIONES, TRAUMAS, HERIDAS, CONTUSIONES, GOLPES, CAIDAS A MISMO Y A DIFERENTE NIVEL</t>
    </r>
  </si>
  <si>
    <r>
      <t xml:space="preserve">EN LA PRODUCCION : </t>
    </r>
    <r>
      <rPr>
        <sz val="8"/>
        <rFont val="Arial"/>
        <family val="2"/>
      </rPr>
      <t>NO AFECTA EL DESARROLLO DE LA OPERACIÓN</t>
    </r>
  </si>
  <si>
    <r>
      <t>ECONOMICO: LEVE</t>
    </r>
    <r>
      <rPr>
        <sz val="8"/>
        <rFont val="Arial"/>
        <family val="2"/>
      </rPr>
      <t xml:space="preserve">Leve, pérdida económica menor  de 1.000.000 </t>
    </r>
  </si>
  <si>
    <t>SISTEMAS ELECTRICOS REGULADOS Y  ENTUBADOS , SEÑALIZACION Y DEMARCACION DE CAJS Y SISTEMAS ELECTRICOS</t>
  </si>
  <si>
    <t>MEDIANTE LOS PROCEDIM IENTOS DE INDUCCION REFORZAR EL TEMA DE IDENTIFICACION DE RIESGOS.EN LA ZONA DE TRABAJO</t>
  </si>
  <si>
    <t>PROGRAMAR MANTENIMINETO PREVENTIVO Y CORRECTIVO EN LAS ZONAS LOCATIVAS DE LA BODEGA.</t>
  </si>
  <si>
    <t>REALIZAR JORNADAS DE ORDEN Y ASEO EN LAS ZONAS DE TRABAJO</t>
  </si>
  <si>
    <t>Zona de amenaza tecnologica alta para derrames, Amenaza sismica intermedia a nivel nacional,  transito por diferentes zonas urbanas y rurales en donde se puede  presentan inundaciones o granizadas.</t>
  </si>
  <si>
    <r>
      <t>EN LA SALUD:</t>
    </r>
    <r>
      <rPr>
        <sz val="8"/>
        <rFont val="Arial"/>
        <family val="2"/>
      </rPr>
      <t xml:space="preserve">  LESIONES CON NECESIDAD DE ATENCION MEDICA</t>
    </r>
  </si>
  <si>
    <t>CONFORMACION DE BRIGADAS INTEGRALES (EVACUACION PRIMEROS AUXILIOS, INCENDIOS)</t>
  </si>
  <si>
    <t>PARTICIPACION EN SIMULACROS DE EVACUACION. POR LO MENOS UNA VEZ AL AÑO</t>
  </si>
  <si>
    <t xml:space="preserve">ESTABLECER PROGRAMAS DE CAPACITACION AL LOS TRABAJADORES Y A LAS BRIGAS EN EVACUACION INCENDIOS RESCATE.     * FROTALECER LA PARTICIPACION DEL PERSONAL EN SIMULACROS DISTRITALES Y SIMULACRO ANUAL EXIGIDO POR EL DECRETO 1443 DE 2014   </t>
  </si>
  <si>
    <t>FORTALECER EN PROCESOS DE INDUCCION Y DAR HA CONOCER A LOS INTEGRANTES DEL COMITÉ DE BRIGADAS.</t>
  </si>
  <si>
    <t xml:space="preserve">Conflictos entre compañeros de trabajo,   Condiciones de seguridad por orden público, atracos, robos, secuestros, accidentes, Atropellamientos asonadas. </t>
  </si>
  <si>
    <r>
      <t xml:space="preserve">EN LA PRODUCCION : </t>
    </r>
    <r>
      <rPr>
        <sz val="8"/>
        <rFont val="Arial"/>
        <family val="2"/>
      </rPr>
      <t xml:space="preserve"> NO AFECTA EL DESARROLLO DE LA OPERACIÓN</t>
    </r>
  </si>
  <si>
    <r>
      <t xml:space="preserve">EN LA IMAGEN: </t>
    </r>
    <r>
      <rPr>
        <sz val="8"/>
        <rFont val="Arial"/>
        <family val="2"/>
      </rPr>
      <t>SI SOLO ES DE CONOCIMIENTO DEL `PERSONAL DE LA EMPRESA</t>
    </r>
  </si>
  <si>
    <t>ECONOMICO: LEVE: PERDIDAS ECONOMICAS MENOR A 1000000</t>
  </si>
  <si>
    <t>EN EL PROCESO DE SELECCIÓN SE EVALUAN ANTECEDENTES PENITENCIARIOS Y CERTIFICADO JUDICIAL ,</t>
  </si>
  <si>
    <t>ESTABLECER PROGRAMA DE RIESGO PUBLICO., CAPACITACION EN RIESGO PUBLICO PARA TODO EL PERSONAL, * FOMENTAR EL DIALOGO MEDIANTE ACTIVIDADES DEL COMITÉ DE CONVIVENCIA LABORAL</t>
  </si>
  <si>
    <t>Exposicion a radiaciones emitidas por el sol  calorica infraroja,</t>
  </si>
  <si>
    <r>
      <t>EN LA SALUD:</t>
    </r>
    <r>
      <rPr>
        <sz val="8"/>
        <rFont val="Arial"/>
        <family val="2"/>
      </rPr>
      <t xml:space="preserve"> CEFALEA, FATIGA VISUAL, ENFERMEDADES CON ATENCION MEDICA , CATARATAS , REACCIONES ALERGICAS, DAÑO EN LA PIEL.</t>
    </r>
  </si>
  <si>
    <t>USO DE DOTACIONES EN ALGODÓN .(CAMISA)</t>
  </si>
  <si>
    <t>ESTABLECRE Y FOMENTAR EL CONSUMO DE BEBIDAS CALIENTES Y EL APROVECHAMIENTO DE LOS PUNTOS DE HIDRATACION DE LA ZONA</t>
  </si>
  <si>
    <t>MANTENER CONTROLES EXISTENTES, PUNTPO DE HIDRATACION DE AGUA, Y EL CONSUMO DE BEBIDAS CALIENTES</t>
  </si>
  <si>
    <t>MANTENER EL CONTROL DEL USO DE DOTACION</t>
  </si>
  <si>
    <t>Presencia de agentes  biologicos contaminantes (virus, bacterias, hongos), provenientes de la relacion con los compañeros, Uso de baños medio ambiente por la ubicación de empresa cerca a una zona vegetal</t>
  </si>
  <si>
    <r>
      <t>EN LA SALUD:</t>
    </r>
    <r>
      <rPr>
        <sz val="8"/>
        <rFont val="Arial"/>
        <family val="2"/>
      </rPr>
      <t xml:space="preserve"> INFECCIONES BACTERIANO RESPIRATORIOS O DIGESTIVOS, DERMATITIS . ENFERMEDADES, IRRITACION LEVES CON INCAPACIDADES TEMPORALES  </t>
    </r>
  </si>
  <si>
    <t>ESTADO DE UNIDADES SANITARIAS BAJO CONDICIONES ADECAUDAS, CON SUPERFICIES LAVABLES E IMPERMEABLES , SE REALIZA ASEO DE LAS UNIDADES SANBITARIAS UNA VEZ POR DIA</t>
  </si>
  <si>
    <t>SENSIBILIZAR AL PERSONAL CON LOS HABITOS DE TRABAJO SEGURO MEDIANTE CARTELES QUE INVITEN A LA PREVENCION</t>
  </si>
  <si>
    <t xml:space="preserve"> FUMIGACION PARA  CONTROL VECTORES Y ROEDORES, MANTENER CONDICIONES DE HIGIENE Y LIMPIEZA EN AREA DE  BAÑOS , MANTENER CONDICIONES DE HIGIENE EN PUESTOS DE TRABAJO</t>
  </si>
  <si>
    <t>Contacto con sustancias quimicas en revision mecanica basica, gases o vapores de productos quimicos transportados (fungicidas) y gas Emision de monoxido de carbono emitido por los vehiculos en movimiento9 incluidoi montacas en las zonas de bodega y externo</t>
  </si>
  <si>
    <r>
      <t xml:space="preserve">EN LA SALUD: </t>
    </r>
    <r>
      <rPr>
        <sz val="8"/>
        <rFont val="Arial"/>
        <family val="2"/>
      </rPr>
      <t xml:space="preserve"> INTOXICACIONES QUIM ICAS, ALERGIAS RESPIRATORIAS,  DOLOR DE CABEZA SOMNOLENCIA,  INFARTOS, ARRITMIAS,  ALTERACIONES CELULARES, MUERTE</t>
    </r>
  </si>
  <si>
    <r>
      <t>EN LA PRODUCCION :</t>
    </r>
    <r>
      <rPr>
        <sz val="8"/>
        <rFont val="Arial"/>
        <family val="2"/>
      </rPr>
      <t xml:space="preserve"> SI LA CLASE ES NEGATIVA, MAGNITUD MEDIA MITIGABLE FUGAZ Y EXISTE REQUISITO LEGAL.</t>
    </r>
  </si>
  <si>
    <r>
      <t xml:space="preserve">EN LA IMAGEN: </t>
    </r>
    <r>
      <rPr>
        <sz val="8"/>
        <rFont val="Arial"/>
        <family val="2"/>
      </rPr>
      <t>SI SOLO ES DE CONOCIMIENTO  DE PERSONAL DEL PROCESO</t>
    </r>
  </si>
  <si>
    <t>Postura sedente prolongada sin cambio de posición, adopción de posturas inadecuadas, levantamiento de cargas.</t>
  </si>
  <si>
    <t>REALIZAR INSPECCION AL PUESTO  DE TRABAJO PARA  GENERAR RECOMENDACIONES O POSIBLES CAMBIO A AL MOVILIARIOS, Y VERIFICAR LA PERTINENCIA DE DESARROLLAR EL PVE OSTEOMUSCULAR, APLICAR EXAMENTES MEDICOS OCUPACIONES DE INGRESO EGRESO Y PERIODICOS</t>
  </si>
  <si>
    <t>EXIGENCIA DE RAPIDEZ EN LAS RESPUESTAS, DESARROLLO DE LA TAREA QUE EXIGE CARGA DE SENTIDOS, MONITOREO PERMANENTE POR PARTE DE LA EMPRESA.</t>
  </si>
  <si>
    <r>
      <t xml:space="preserve">EN LA IMAGEN: </t>
    </r>
    <r>
      <rPr>
        <sz val="8"/>
        <rFont val="Arial"/>
        <family val="2"/>
      </rPr>
      <t>SI SOLO ES CONOCIMIENTO DEL PERSONAL DEL PROCESO</t>
    </r>
  </si>
  <si>
    <t>ECONOMICO:LEVE</t>
  </si>
  <si>
    <t>DESARROLLAR ACTIVIDADES DE BIENESTAR, CAPACITACIONES E INDUCCION SOBRE EL CONTROL DE LA TAREA, DESARROLLO DE ACTIVIDADES SE SENSIBILIZACION DEL REISGO, Y ACTIVIDADES DE MOTIVACIÓN Y PERMANENCIA EN LA EMPRESA.</t>
  </si>
  <si>
    <t>INSTAURAR PROGRAMAS DE MOTIVACION Y BIENESTAR AL PERSONAL,  REALIZAR ACTIVIDADES DE INTEGRACION, CON EL PERSONAL</t>
  </si>
  <si>
    <t>DE SEGURIDAD VIAL</t>
  </si>
  <si>
    <t>Atropellamientos en la zona de parquederos por movimiento de vehiculos</t>
  </si>
  <si>
    <r>
      <t>EN LA SALUD:</t>
    </r>
    <r>
      <rPr>
        <sz val="8"/>
        <rFont val="Arial"/>
        <family val="2"/>
      </rPr>
      <t xml:space="preserve"> GOLPES, FRACTURAS, CONTUSIONES, MUERTE, TRAUMAS MENTALES, ESQUIZOFRENIA, ANGUSTIA, ANSIEDAD, ESTRÉS, LESIONES CON NECESIDAD DE HOSPITALIZACION</t>
    </r>
  </si>
  <si>
    <r>
      <t xml:space="preserve">ECONOMICO: LEVE: </t>
    </r>
    <r>
      <rPr>
        <sz val="8"/>
        <rFont val="Arial"/>
        <family val="2"/>
      </rPr>
      <t>PERDIDAS ECONOMICAS MENOR A 1000000</t>
    </r>
  </si>
  <si>
    <t>ZONAS DEMARCADAS Y SEÑALIZADAS PARA EL PARQUEO DE VEHICULOS</t>
  </si>
  <si>
    <t>ESTABLECER SEÑALIZACION INFORMATIVA PARA IDENTIFICACION DEL RIESGO</t>
  </si>
  <si>
    <t>PROCEDIMIENTOS NORMATIVOS Y CODIGO NACIONAL DE TRANSITO</t>
  </si>
  <si>
    <t>ESTABLECER E IMPLEMENTAR REDUCTORES DE VELOCIDAD EN LAS AREAS PERIMETRALES DE LA BODEGA</t>
  </si>
  <si>
    <t>CUMPLIMIENTO A NORMAS DE TRANSITO COMO PEATONES,  REPORTE DE CONDICIONES INSEGURAS EN ZONAS COMUNES DE PARQUEADEROS</t>
  </si>
  <si>
    <t>DE HIGIENE</t>
  </si>
  <si>
    <t xml:space="preserve"> FORTALECER PLAN  DE SEÑALIZACION Y DEMARCACION EN AREA DE BODEGA, PROGRAMA DE ORDEN Y ASEO     * ESTABLECER EL PROCEDIMIENTO DE REPORTE DE ACTOS Y CONDICIONES INSEGURAS EN LA ZONA, VERIFICAR QUE EL PERSONAL HAGA USO DE LOS SOPORTES Y BARANDAS DE LAS ESCALERAS</t>
  </si>
  <si>
    <t>ZONIFICACION EN BODEGA PARA ESCARGUE DE MERCANCIAS, I BARANDAS Y CINTA ANTIDESLIZANTES EN ESCALERAS,  USO DE SEÑALIZACION Y DEMARCACION DE AREAS DURANTE LA REALIZACION DE ACTIVIDADES DE ASEO</t>
  </si>
  <si>
    <t>Contacto eventual con gases o vapores de sustancias quimicas almacenadas area de bodega,   no exiten procedimientos de trabajo para manejo de sustancias quimicas.</t>
  </si>
  <si>
    <t xml:space="preserve">CAPACITAR AL PERSONAL EN MANEJO DE SUSTANCIAS QUIMICAS.                                                                                  </t>
  </si>
  <si>
    <r>
      <t xml:space="preserve">ELECTRICO:     </t>
    </r>
    <r>
      <rPr>
        <sz val="12"/>
        <rFont val="Arial"/>
        <family val="2"/>
      </rPr>
      <t>Descargas electricas de baja tension sistemas electricos del vehiculo</t>
    </r>
  </si>
  <si>
    <t>PROMOVER LA REALIZACION DE EJERCICIOS DE ESTIRAMIENTO DURANTE LA JORNADA LABORAL,  MANTENER CONTROLES EXISTENTES.     REALIZAR MEDICIONES AMBIENTALES PARA VERIFICAR EL NIVEL DEL RIESGO</t>
  </si>
  <si>
    <t>Atropellamientos por movimiento de vehiculos durante el desarrollo de las rutas</t>
  </si>
  <si>
    <t xml:space="preserve">ESTABLECER E IMPLEMENTAR REDUCTORES DE VELOCIDAD EN LAS AREAS PERIMETRALES DE LA BODEGA </t>
  </si>
  <si>
    <t>ESTABLECER E IMPLEMENTAR REDUCTORES DE VELOCIDAD EN LAS AREAS PERIMETRALES DE LA BODEGA , REALIZAR MANTENIMIENTO PREVENTIVO Y CORRECTIVO A LOS VEHICULOS</t>
  </si>
  <si>
    <t>CUMPLIMIENTO A NORMAS DE TRANSITO COMO PEATONES,  REPORTE DE CONDICIONES INSEGURAS EN ZONAS COMUNES BODEGAS CARRETERAS NACIONALES</t>
  </si>
  <si>
    <t>ESTABLECER SEÑALIZACION INFORMATIVA PARA IDENTIFICACION DEL RIESGO, ESTABLECER INSTRUCTIVOS O PROCEDIMIENTOS OPERATIVOS NORMALIZADOS</t>
  </si>
  <si>
    <t xml:space="preserve">CUMPLIMIENTO A NORMAS DE TRANSITO COMO PEATONES,  </t>
  </si>
  <si>
    <t>ESTABLECER SEÑALIZACION INFORMATIVA PARA IDENTIFICACION DEL RIESGO,. ESTABLECER Y DEMARCAR ZONAS PEATONALES Y PASILLOS DE EVACXUACION</t>
  </si>
  <si>
    <t>Superficies de trabajo (Pisos lisos o resbalosos y a desnivel) , areas de circulacion insuficiente, inadecuado almacenamiento mercancia, deficiente señalizacion y demarcacion. Caida de objetos de altura almacenados en la zona superior de la oficina</t>
  </si>
  <si>
    <t xml:space="preserve"> IMPLEMENTAR PROGRAMA DE ORDEN Y ASEO. RETIRAR ELEMENTOS OBSOLETOPS DE LA ZONA</t>
  </si>
  <si>
    <t xml:space="preserve">EJECUTAR  MTTO PREVENTIVO Y CORRECTIVO DE LAS INSTALACIONES, FORTALECER SEÑALIZACION Y DEMARCACION AREA DE BODEGA Y CONDICIONES DE PELIGRO, </t>
  </si>
  <si>
    <t>ESTABLECER E IMPLEMENTAR HERRAMIENTAS PARA MANEJO DE CARGAS</t>
  </si>
  <si>
    <t>CAPACITAR AL PERSONAL EN HIGIENE POSTURAS, SEGUIR APLICANDO EXAMENES MEDICOS OCUPACIONALES CON ENFASIS OSTEOMUSCULAR</t>
  </si>
  <si>
    <t>Atropellamientos por movimiento en vias publicas para comercializar productos</t>
  </si>
  <si>
    <t>ESTABLECER SEÑALIZACION INFORMATIVA PARA IDENTIFICACION DEL RIESGO,. ESTABLECER Y DEMARCAR ZONAS PEATONALES Y PASILLOS DE EVACUACION</t>
  </si>
  <si>
    <t>EJECUTAR  MTTO PREVENTIVO Y CORRECTIVO DE LAS INSTALACIONES, FORTALECER SEÑALIZACION Y DEMARCACION AREA DE BODEGA Y CONDICIONES DE PELIGRO.</t>
  </si>
  <si>
    <t xml:space="preserve">MANTENER CONDICIONES DE HIGIENE EN PUESTOS DE TRABAJO. </t>
  </si>
  <si>
    <t>DESARROLLAR JORANADAS DE SENSIBILIZACION SOBRE EL AUTOCUIDADO, LA HIGIENE Y LA PROTECCION DE ENFERMEDADES VIRALES, EVALUAR POSIBILIDAD DE REALIZAR VACUNACION CONTRA INFLUENZA, IMPLEMENTAR EPP ADECUADOS SI SE ENCUENTRA EN ARCHIVOS DE ALMACENAMIENTO POR TIEMPOS CONTINUOS</t>
  </si>
  <si>
    <t>Atropellamientos por movimiento de equipos motorizados durante el desarrollo de las rutas</t>
  </si>
  <si>
    <t>ESTABLECER E IMPLEMENTAR REDUCTORES DE VELOCIDAD EN LAS AREAS PERIMETRALES DE LA BODEGA , REALIZAR MANTENIMIENTO PREVENTIVO Y CORRECTIVO A LAS MOTOS</t>
  </si>
  <si>
    <t>CUMPLIMIENTO A NORMAS DE TRANSITO COMO PEATONES,  REPORTE DE CONDICIONES INSEGURAS EN ZONAS COMUNES BODEGAS CARRETERAS NACIONALES, REALIZAR ENTREGA DE EPP ( TRAJE ANTIFRIZZ CODERAS, RODILLERAS, CASCO, BOTAS)</t>
  </si>
  <si>
    <t xml:space="preserve"> IMPLEMENTAR PROGRAMA DE ORDEN Y ASEO. IMPLENTAR EL USO DE SEÑALIZACION DE ADVERTENCIA AL RIESGO</t>
  </si>
  <si>
    <t>Presencia de agentes  biologicos contaminantes (virus, bacterias, hongos) provenientes de la relacion con los compañeros jornadas de aseo y limpieza de baños contactop con fluidos durante la limpieza, manipulacion de alimentos</t>
  </si>
  <si>
    <t>DESARROLLAR JORANADAS DE SENSIBILIZACION SOBRE EL AUTOCUIDADO, LA HIGIENE Y LA PROTECCION DE ENFERMEDADES VIRALES, EVALUAR POSIBILIDAD DE REALIZAR VACUNACION CONTRA INFLUENZA, REALIZAR ENTREGA DE EPP ADECUADOS A LA ACTIVIDAD PARA REALIZAR ACTIVIDADES DE ASEO EN BAÑOS</t>
  </si>
  <si>
    <t>PROGRAMA DE CAPACITACION Y SENSIBILIZACION AL RIESGO , FORTALECIMIENTO HABITOS DE ORDEN Y LIMPIEZA, SENSIBILIZAR AL TRABAJADOR EN EL REPORTE DE SITUACIONES DE PELIGRO. REALIZAR ENTREGA DE EPP ( ZAPATOS ANTIDESLIZANTES)</t>
  </si>
  <si>
    <t>Marzo de 2016</t>
  </si>
  <si>
    <t>JUSAVA.NET</t>
  </si>
  <si>
    <t>MARZO DE 2016</t>
  </si>
  <si>
    <t>Octubre de 2016</t>
  </si>
  <si>
    <t>PSICOSOCIAL</t>
  </si>
  <si>
    <t>MANTENIMIENTO-MECANICO</t>
  </si>
  <si>
    <t>Realizar todas las actividades de la gestión gerencial, dirección del recurso humano, Dirección de los recursos económicos de la empresa para desarrollar su objeto social y la ejecución de los proyectos, Dirección de recursos humanos y financieros para la implementación y ejecución del sistema de gestión de calidad, reclutamiento, selección, del personal que ingresa, Organización de los bienes e inmuebles de la empresa, dirección de la prestación de servicios y de productos.</t>
  </si>
  <si>
    <t>Un administrador aplica y desarrolla todos los conocimientos acerca de la planeación, organización, dirección y control empresarial, donde sus objetivos están en la misma dirección de las metas y propósitos de la empresa.</t>
  </si>
  <si>
    <t xml:space="preserve">• Planear: Incluye definir metas, establecer estrategias y desarrollar planes para coordinar actividades.
• Organizar: Determinar qué actividades deben realizarse, con quien se cuenta para realizarlas, como se van a agrupar las actividades, quien va a informar a quien y que decisiones tienen que tomarse.
• Dirigir: Incluye motivar a empleados, dirigir a otros, seleccionar los canales de comunicación más efectivos y resolver conflictos.
• Controlar: Seguimiento de las actividades para asegurarse de que se están cumpliendo como planearon y corregir cualquier desviación significativa
</t>
  </si>
  <si>
    <t>Identificar, capacitar y desarrollar capital humano altamente efectivo, con el fin de satisfacer las necesidades de nuestros clientes con enfoque hacia los principios de calidad, tiempo y costos</t>
  </si>
  <si>
    <t xml:space="preserve">• Planear y preparar (la secuencia de) operaciones de acuerdo con las especificaciones escritas, maquinado u otras instrucciones.
• Determinar y seleccionar los materiales de acuerdo con los requerimientos del trabajo.
• Monitorizar la maquinaria durante su operación.
• Ajustar los controles de la maquinaria y cambiar los ajustes de las herramientas si fuese necesario.
• Sustituir las herramientas desgastadas. 
• Informar de cualquier problema a sus supervisores
</t>
  </si>
  <si>
    <t>ADMINISTRADOR</t>
  </si>
  <si>
    <t>ANR SST 007</t>
  </si>
  <si>
    <t xml:space="preserve"> </t>
  </si>
  <si>
    <t>Baja tension, Conexiones electricas</t>
  </si>
  <si>
    <t>Atencion de seguridad a instalaciones de convenios contratados con SEGURIDAD EL MACIZO LTDA</t>
  </si>
  <si>
    <t>zona de riesgo bajo localidad de puente aranda cuanto a inundaciones y granizadas,  sismo riesgo  y tecnologico riesgo bajo, por caracteristicas de material almacenado y transportado riesgo medio, transito por diferentes localidades donde se pueden presentar inundaciones.</t>
  </si>
  <si>
    <t>Controlar las actividades de administración elaborando e interpretando las herramientas contables, tales como: registros, estados de cuenta, cuadros demostrativos, estados financieros, presupuesto y otras necesarias para garantizar la efectiva distribución y administración de los recursos materiales y financieros</t>
  </si>
  <si>
    <t>AUXILIAR ADMINISTRATIVA</t>
  </si>
  <si>
    <t>Gestionar actividades de administración propias de la empresa</t>
  </si>
  <si>
    <t xml:space="preserve">• Ingresar facturación al sistema 
• Revisión de inventario 
• Archivar los movimientos contables de todas las dependencias las facturas de los proveedores y revisarlas que cumplan con los requisitos de ley.
• Recepción y Respuesta a llamadas de proveedores y clientes
• Atención al publico 
• Identificar documentación para sacar copias para informes en el proceso de la empresa
• Revisión de las fechas de vencimiento de los productos 
• Aseo general a las instalaciones de la empresa 
• Todas las demás dirigidas por el jefe inmediato. 
</t>
  </si>
  <si>
    <t>Postura sedente y vipeda prolongada sin cambio de posición, trabajo con alta carga de movimiento repetitivo en miembro superior.</t>
  </si>
  <si>
    <t xml:space="preserve">Baja tension, conexiones electricas </t>
  </si>
  <si>
    <t xml:space="preserve">Supervisar los procesos internos de la empresa 
Atención a clientes 
Recibe pago por ventas 
Velar porque todos los empleados de la empresa cumplan estrictamente sus deberes.
Nombrar y remover al personal directivo al servicio de la empresa y señalarles su remuneración.
Coordinar con las diferentes áreas el cumplimiento de las normas legales y reglamentarias aplicadas. Mantener permanente actualización al respecto.
Formular el rumbo de la organización. Establecer el proceso de planeación estratégica y revisarlo permanentemente ajustándolo de acuerdo a los cambios del entorno.
Trazar las políticas de inversiones y gastos.
Mantener control sobre la adquisición de bienes, servicios y productos necesarios para el adecuado funcionamiento de las operaciones de la empresa.
Tomar medidas preventivas y correctivas de factores de riesgo encontrados.
Mantener un espíritu de colaboración, respeto y confraternidad.
Todas las demás funciones propias de su cargo.
</t>
  </si>
  <si>
    <t xml:space="preserve">Planear estratégicamente el rumbo y las acciones a realizar para alcanzar los objetivos de la empresa
Apoya en caja recibiendo dinero por las ventas 
Identificar los procesos de la empresa, adquirir acciones correctivas, preventivas y de mejora 
Controla y administra la documentación concerniente a la empresa  
Apoyo en el recurso humano de la empresa 
Supervisar los procesos de la empresa 
Todas las demás propias del cargo 
</t>
  </si>
  <si>
    <t>Realizar las labores de aseo, limpieza, para brindar comodidad a los huéspedes y colaboradores en los sitios de trabajo del área a la cual está prestando los servicios, conforme a las normas y procedimientos vigentes.</t>
  </si>
  <si>
    <t xml:space="preserve">Responder por el aseo y el cuidado de las zonas o áreas que le sean asignadas, éste debe quedar bien hecho para recibir cada jornada.
Responder por los elementos utilizados para la ejecución de sus tareas.
Informar a su inmediato superior sobre las anomalías e irregularidades que se presenten.
Atención al cliente, huéspedes y público en general 
Velar y cumplir por el buen funcionamiento de los procesos en el hotel 
Todas las demás asignadas por el jefe inmediato 
</t>
  </si>
  <si>
    <t>ASESOR COMERCIAL</t>
  </si>
  <si>
    <t>LOGISTICA</t>
  </si>
  <si>
    <t>ANEXO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</si>
</sst>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0" x14ac:knownFonts="1">
    <font>
      <sz val="10"/>
      <name val="Arial"/>
    </font>
    <font>
      <b/>
      <sz val="14"/>
      <name val="Arial"/>
      <family val="2"/>
    </font>
    <font>
      <b/>
      <sz val="8"/>
      <name val="Arial"/>
      <family val="2"/>
    </font>
    <font>
      <sz val="8"/>
      <name val="Arial"/>
      <family val="2"/>
    </font>
    <font>
      <sz val="8"/>
      <name val="Arial"/>
      <family val="2"/>
    </font>
    <font>
      <b/>
      <sz val="10"/>
      <name val="Arial"/>
      <family val="2"/>
    </font>
    <font>
      <sz val="12"/>
      <name val="Arial"/>
      <family val="2"/>
    </font>
    <font>
      <sz val="9"/>
      <name val="Arial"/>
      <family val="2"/>
    </font>
    <font>
      <b/>
      <sz val="12"/>
      <name val="Arial"/>
      <family val="2"/>
    </font>
    <font>
      <sz val="8"/>
      <color indexed="81"/>
      <name val="Tahoma"/>
      <family val="2"/>
    </font>
    <font>
      <b/>
      <sz val="8"/>
      <color indexed="81"/>
      <name val="Tahoma"/>
      <family val="2"/>
    </font>
    <font>
      <b/>
      <sz val="9"/>
      <name val="Arial"/>
      <family val="2"/>
    </font>
    <font>
      <b/>
      <sz val="16"/>
      <name val="Arial"/>
      <family val="2"/>
    </font>
    <font>
      <sz val="7"/>
      <name val="Arial"/>
      <family val="2"/>
    </font>
    <font>
      <b/>
      <sz val="48"/>
      <name val="Arial"/>
      <family val="2"/>
    </font>
    <font>
      <b/>
      <sz val="22"/>
      <name val="Arial"/>
      <family val="2"/>
    </font>
    <font>
      <b/>
      <sz val="7"/>
      <name val="Arial"/>
      <family val="2"/>
    </font>
    <font>
      <sz val="11"/>
      <name val="Arial"/>
      <family val="2"/>
    </font>
    <font>
      <b/>
      <sz val="11"/>
      <name val="Arial"/>
      <family val="2"/>
    </font>
    <font>
      <sz val="10"/>
      <name val="Arial"/>
      <family val="2"/>
    </font>
    <font>
      <sz val="18"/>
      <name val="Arial"/>
      <family val="2"/>
    </font>
    <font>
      <b/>
      <sz val="18"/>
      <name val="Arial"/>
      <family val="2"/>
    </font>
    <font>
      <sz val="26"/>
      <name val="Arial"/>
      <family val="2"/>
    </font>
    <font>
      <b/>
      <sz val="26"/>
      <name val="Arial"/>
      <family val="2"/>
    </font>
    <font>
      <sz val="7"/>
      <name val="Arial"/>
      <family val="2"/>
    </font>
    <font>
      <sz val="14"/>
      <name val="Arial"/>
      <family val="2"/>
    </font>
    <font>
      <sz val="8"/>
      <color indexed="8"/>
      <name val="Arial"/>
      <family val="2"/>
    </font>
    <font>
      <b/>
      <sz val="14"/>
      <color indexed="10"/>
      <name val="Arial"/>
      <family val="2"/>
    </font>
    <font>
      <sz val="10"/>
      <color indexed="53"/>
      <name val="Arial"/>
      <family val="2"/>
    </font>
    <font>
      <sz val="10"/>
      <color indexed="10"/>
      <name val="Arial"/>
      <family val="2"/>
    </font>
    <font>
      <sz val="12"/>
      <color indexed="53"/>
      <name val="Arial"/>
      <family val="2"/>
    </font>
    <font>
      <b/>
      <sz val="12"/>
      <color indexed="53"/>
      <name val="Arial"/>
      <family val="2"/>
    </font>
    <font>
      <sz val="9"/>
      <color indexed="10"/>
      <name val="Arial"/>
      <family val="2"/>
    </font>
    <font>
      <b/>
      <sz val="12"/>
      <color indexed="10"/>
      <name val="Arial"/>
      <family val="2"/>
    </font>
    <font>
      <sz val="10"/>
      <color indexed="8"/>
      <name val="Arial"/>
      <family val="2"/>
    </font>
    <font>
      <b/>
      <sz val="28"/>
      <name val="Arial"/>
      <family val="2"/>
    </font>
    <font>
      <b/>
      <sz val="22"/>
      <color indexed="12"/>
      <name val="Arial"/>
      <family val="2"/>
    </font>
    <font>
      <sz val="22"/>
      <name val="Arial"/>
      <family val="2"/>
    </font>
    <font>
      <b/>
      <sz val="12"/>
      <color indexed="12"/>
      <name val="Arial"/>
      <family val="2"/>
    </font>
    <font>
      <b/>
      <sz val="5"/>
      <color indexed="12"/>
      <name val="Arial"/>
      <family val="2"/>
    </font>
    <font>
      <b/>
      <sz val="5"/>
      <name val="Arial"/>
      <family val="2"/>
    </font>
    <font>
      <sz val="5"/>
      <name val="Arial"/>
      <family val="2"/>
    </font>
    <font>
      <b/>
      <sz val="5"/>
      <color indexed="10"/>
      <name val="Arial"/>
      <family val="2"/>
    </font>
    <font>
      <b/>
      <sz val="6"/>
      <name val="Arial"/>
      <family val="2"/>
    </font>
    <font>
      <b/>
      <sz val="14"/>
      <color indexed="12"/>
      <name val="Arial"/>
      <family val="2"/>
    </font>
    <font>
      <b/>
      <sz val="8"/>
      <color indexed="12"/>
      <name val="Arial"/>
      <family val="2"/>
    </font>
    <font>
      <sz val="5"/>
      <color indexed="8"/>
      <name val="Arial"/>
      <family val="2"/>
    </font>
    <font>
      <sz val="6"/>
      <name val="Arial"/>
      <family val="2"/>
    </font>
    <font>
      <sz val="10"/>
      <name val="Arial"/>
      <family val="2"/>
    </font>
    <font>
      <b/>
      <sz val="36"/>
      <name val="Arial"/>
      <family val="2"/>
    </font>
    <font>
      <sz val="10"/>
      <color theme="9" tint="-0.249977111117893"/>
      <name val="Arial"/>
      <family val="2"/>
    </font>
    <font>
      <sz val="10"/>
      <color rgb="FFFF0000"/>
      <name val="Arial"/>
      <family val="2"/>
    </font>
    <font>
      <sz val="12"/>
      <color theme="9" tint="-0.249977111117893"/>
      <name val="Arial"/>
      <family val="2"/>
    </font>
    <font>
      <sz val="7"/>
      <color rgb="FFFF0000"/>
      <name val="Arial"/>
      <family val="2"/>
    </font>
    <font>
      <sz val="8"/>
      <color theme="1"/>
      <name val="Arial"/>
      <family val="2"/>
    </font>
    <font>
      <b/>
      <sz val="14"/>
      <color rgb="FFFF0000"/>
      <name val="Arial"/>
      <family val="2"/>
    </font>
    <font>
      <b/>
      <sz val="12"/>
      <color rgb="FFFF0000"/>
      <name val="Arial"/>
      <family val="2"/>
    </font>
    <font>
      <sz val="9"/>
      <color rgb="FFFF0000"/>
      <name val="Arial"/>
      <family val="2"/>
    </font>
    <font>
      <sz val="10"/>
      <color theme="1" tint="4.9989318521683403E-2"/>
      <name val="Arial"/>
      <family val="2"/>
    </font>
    <font>
      <b/>
      <sz val="12"/>
      <color theme="9" tint="-0.249977111117893"/>
      <name val="Arial"/>
      <family val="2"/>
    </font>
  </fonts>
  <fills count="2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0"/>
        <bgColor indexed="64"/>
      </patternFill>
    </fill>
    <fill>
      <patternFill patternType="solid">
        <fgColor indexed="52"/>
        <bgColor indexed="64"/>
      </patternFill>
    </fill>
    <fill>
      <patternFill patternType="solid">
        <fgColor indexed="10"/>
        <bgColor indexed="64"/>
      </patternFill>
    </fill>
    <fill>
      <patternFill patternType="solid">
        <fgColor indexed="45"/>
        <bgColor indexed="64"/>
      </patternFill>
    </fill>
    <fill>
      <patternFill patternType="solid">
        <fgColor theme="0"/>
        <bgColor indexed="64"/>
      </patternFill>
    </fill>
    <fill>
      <patternFill patternType="solid">
        <fgColor rgb="FFFFFF00"/>
        <bgColor indexed="64"/>
      </patternFill>
    </fill>
    <fill>
      <patternFill patternType="solid">
        <fgColor theme="9" tint="0.39997558519241921"/>
        <bgColor indexed="64"/>
      </patternFill>
    </fill>
    <fill>
      <patternFill patternType="solid">
        <fgColor rgb="FFFF0000"/>
        <bgColor indexed="64"/>
      </patternFill>
    </fill>
    <fill>
      <patternFill patternType="solid">
        <fgColor theme="4" tint="0.39997558519241921"/>
        <bgColor indexed="64"/>
      </patternFill>
    </fill>
    <fill>
      <patternFill patternType="solid">
        <fgColor theme="3" tint="0.59999389629810485"/>
        <bgColor indexed="64"/>
      </patternFill>
    </fill>
    <fill>
      <patternFill patternType="solid">
        <fgColor theme="2"/>
        <bgColor indexed="64"/>
      </patternFill>
    </fill>
    <fill>
      <patternFill patternType="solid">
        <fgColor theme="0" tint="-0.14999847407452621"/>
        <bgColor indexed="64"/>
      </patternFill>
    </fill>
    <fill>
      <patternFill patternType="solid">
        <fgColor rgb="FF92D050"/>
        <bgColor indexed="64"/>
      </patternFill>
    </fill>
    <fill>
      <patternFill patternType="solid">
        <fgColor theme="8" tint="0.39997558519241921"/>
        <bgColor indexed="64"/>
      </patternFill>
    </fill>
    <fill>
      <patternFill patternType="solid">
        <fgColor rgb="FFFF9900"/>
        <bgColor indexed="64"/>
      </patternFill>
    </fill>
    <fill>
      <patternFill patternType="solid">
        <fgColor rgb="FFFFC000"/>
        <bgColor indexed="64"/>
      </patternFill>
    </fill>
    <fill>
      <patternFill patternType="solid">
        <fgColor rgb="FF00CC00"/>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8"/>
      </left>
      <right style="medium">
        <color indexed="64"/>
      </right>
      <top/>
      <bottom/>
      <diagonal/>
    </border>
    <border>
      <left/>
      <right style="medium">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8"/>
      </top>
      <bottom/>
      <diagonal/>
    </border>
    <border>
      <left style="medium">
        <color indexed="64"/>
      </left>
      <right style="medium">
        <color indexed="64"/>
      </right>
      <top/>
      <bottom style="medium">
        <color indexed="64"/>
      </bottom>
      <diagonal/>
    </border>
    <border>
      <left style="medium">
        <color indexed="8"/>
      </left>
      <right/>
      <top style="medium">
        <color indexed="64"/>
      </top>
      <bottom style="medium">
        <color indexed="64"/>
      </bottom>
      <diagonal/>
    </border>
    <border>
      <left/>
      <right style="medium">
        <color indexed="8"/>
      </right>
      <top style="medium">
        <color indexed="64"/>
      </top>
      <bottom style="medium">
        <color indexed="64"/>
      </bottom>
      <diagonal/>
    </border>
    <border>
      <left/>
      <right style="medium">
        <color indexed="64"/>
      </right>
      <top style="medium">
        <color indexed="64"/>
      </top>
      <bottom/>
      <diagonal/>
    </border>
    <border>
      <left style="medium">
        <color indexed="64"/>
      </left>
      <right style="medium">
        <color indexed="8"/>
      </right>
      <top style="medium">
        <color indexed="64"/>
      </top>
      <bottom/>
      <diagonal/>
    </border>
    <border>
      <left style="medium">
        <color indexed="64"/>
      </left>
      <right style="medium">
        <color indexed="8"/>
      </right>
      <top/>
      <bottom/>
      <diagonal/>
    </border>
    <border>
      <left style="medium">
        <color indexed="64"/>
      </left>
      <right style="medium">
        <color indexed="8"/>
      </right>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s>
  <cellStyleXfs count="3">
    <xf numFmtId="0" fontId="0" fillId="0" borderId="0"/>
    <xf numFmtId="0" fontId="19" fillId="0" borderId="0"/>
    <xf numFmtId="0" fontId="48" fillId="0" borderId="0"/>
  </cellStyleXfs>
  <cellXfs count="850">
    <xf numFmtId="0" fontId="0" fillId="0" borderId="0" xfId="0"/>
    <xf numFmtId="0" fontId="0" fillId="0" borderId="0" xfId="0" applyAlignment="1">
      <alignment horizontal="center" vertical="center" wrapText="1"/>
    </xf>
    <xf numFmtId="0" fontId="5" fillId="0" borderId="0" xfId="0" applyFont="1" applyAlignment="1"/>
    <xf numFmtId="0" fontId="13" fillId="0" borderId="1" xfId="0" applyFont="1" applyBorder="1" applyAlignment="1">
      <alignment horizontal="justify" vertical="top" wrapText="1"/>
    </xf>
    <xf numFmtId="0" fontId="13" fillId="0" borderId="2" xfId="0" applyFont="1" applyBorder="1" applyAlignment="1">
      <alignment horizontal="justify" vertical="top" wrapText="1"/>
    </xf>
    <xf numFmtId="0" fontId="0" fillId="0" borderId="3" xfId="0" applyBorder="1"/>
    <xf numFmtId="0" fontId="0" fillId="0" borderId="4" xfId="0" applyBorder="1"/>
    <xf numFmtId="0" fontId="2" fillId="0" borderId="2" xfId="0" applyFont="1" applyBorder="1" applyAlignment="1">
      <alignment horizontal="justify" vertical="top" wrapText="1"/>
    </xf>
    <xf numFmtId="0" fontId="2" fillId="0" borderId="1" xfId="0" applyFont="1" applyBorder="1" applyAlignment="1">
      <alignment horizontal="justify" vertical="top" wrapText="1"/>
    </xf>
    <xf numFmtId="0" fontId="2" fillId="0" borderId="5" xfId="0" applyFont="1" applyBorder="1" applyAlignment="1">
      <alignment horizontal="justify" vertical="top" wrapText="1"/>
    </xf>
    <xf numFmtId="0" fontId="8" fillId="0" borderId="1" xfId="0" applyFont="1" applyBorder="1" applyAlignment="1">
      <alignment horizontal="center"/>
    </xf>
    <xf numFmtId="0" fontId="16" fillId="0" borderId="1" xfId="0" applyFont="1" applyBorder="1" applyAlignment="1">
      <alignment horizontal="justify" vertical="top" wrapText="1"/>
    </xf>
    <xf numFmtId="0" fontId="5" fillId="0" borderId="0" xfId="0" applyFont="1"/>
    <xf numFmtId="0" fontId="16" fillId="0" borderId="2" xfId="0" applyFont="1" applyBorder="1" applyAlignment="1">
      <alignment horizontal="justify" vertical="top" wrapText="1"/>
    </xf>
    <xf numFmtId="0" fontId="16" fillId="0" borderId="5" xfId="0" applyFont="1" applyBorder="1" applyAlignment="1">
      <alignment horizontal="justify" vertical="top" wrapText="1"/>
    </xf>
    <xf numFmtId="0" fontId="17" fillId="0" borderId="0" xfId="0" applyFont="1" applyAlignment="1">
      <alignment wrapText="1"/>
    </xf>
    <xf numFmtId="0" fontId="50" fillId="0" borderId="0" xfId="0" applyFont="1"/>
    <xf numFmtId="0" fontId="51" fillId="0" borderId="0" xfId="0" applyFont="1"/>
    <xf numFmtId="0" fontId="52" fillId="0" borderId="0" xfId="0" applyFont="1"/>
    <xf numFmtId="0" fontId="4" fillId="0" borderId="4" xfId="0" applyFont="1" applyBorder="1" applyAlignment="1">
      <alignment horizontal="justify" vertical="top" wrapText="1"/>
    </xf>
    <xf numFmtId="0" fontId="4" fillId="0" borderId="6" xfId="0" applyFont="1" applyBorder="1" applyAlignment="1">
      <alignment horizontal="justify" vertical="top" wrapText="1"/>
    </xf>
    <xf numFmtId="0" fontId="53" fillId="0" borderId="2" xfId="0" applyFont="1" applyBorder="1" applyAlignment="1">
      <alignment horizontal="justify" vertical="top" wrapText="1"/>
    </xf>
    <xf numFmtId="0" fontId="51" fillId="0" borderId="3" xfId="0" applyFont="1" applyBorder="1"/>
    <xf numFmtId="0" fontId="6" fillId="0" borderId="0" xfId="0" applyFont="1"/>
    <xf numFmtId="0" fontId="20" fillId="0" borderId="0" xfId="0" applyFont="1"/>
    <xf numFmtId="0" fontId="22" fillId="0" borderId="0" xfId="0" applyFont="1"/>
    <xf numFmtId="0" fontId="24" fillId="0" borderId="2" xfId="0" applyFont="1" applyBorder="1" applyAlignment="1">
      <alignment horizontal="justify" vertical="top" wrapText="1"/>
    </xf>
    <xf numFmtId="0" fontId="24" fillId="0" borderId="1" xfId="0" applyFont="1" applyBorder="1" applyAlignment="1">
      <alignment horizontal="justify" vertical="top" wrapText="1"/>
    </xf>
    <xf numFmtId="0" fontId="19" fillId="0" borderId="3" xfId="0" applyFont="1" applyBorder="1"/>
    <xf numFmtId="0" fontId="19" fillId="0" borderId="4" xfId="0" applyFont="1" applyBorder="1"/>
    <xf numFmtId="0" fontId="8" fillId="0" borderId="2" xfId="0" applyFont="1" applyBorder="1" applyAlignment="1">
      <alignment horizontal="center" vertical="center" wrapText="1"/>
    </xf>
    <xf numFmtId="0" fontId="3" fillId="0" borderId="1" xfId="0" applyFont="1" applyBorder="1" applyAlignment="1">
      <alignment horizontal="justify" vertical="top" wrapText="1"/>
    </xf>
    <xf numFmtId="0" fontId="3" fillId="0" borderId="4" xfId="0" applyFont="1" applyBorder="1" applyAlignment="1">
      <alignment horizontal="justify" vertical="top" wrapText="1"/>
    </xf>
    <xf numFmtId="0" fontId="8" fillId="0" borderId="5" xfId="0" applyFont="1" applyBorder="1" applyAlignment="1">
      <alignment horizontal="center"/>
    </xf>
    <xf numFmtId="0" fontId="25" fillId="0" borderId="0" xfId="0" applyFont="1" applyAlignment="1">
      <alignment vertical="center"/>
    </xf>
    <xf numFmtId="0" fontId="3" fillId="0" borderId="6" xfId="0" applyFont="1" applyBorder="1" applyAlignment="1">
      <alignment horizontal="justify" vertical="top" wrapText="1"/>
    </xf>
    <xf numFmtId="0" fontId="3" fillId="0" borderId="1" xfId="0" applyNumberFormat="1" applyFont="1" applyBorder="1" applyAlignment="1">
      <alignment horizontal="justify" vertical="top" wrapText="1"/>
    </xf>
    <xf numFmtId="0" fontId="13" fillId="0" borderId="1" xfId="0" applyFont="1" applyFill="1" applyBorder="1" applyAlignment="1">
      <alignment horizontal="justify" vertical="top" wrapText="1"/>
    </xf>
    <xf numFmtId="0" fontId="3" fillId="0" borderId="1" xfId="0" applyFont="1" applyFill="1" applyBorder="1" applyAlignment="1">
      <alignment horizontal="justify" vertical="top" wrapText="1"/>
    </xf>
    <xf numFmtId="0" fontId="3" fillId="0" borderId="5" xfId="0" applyFont="1" applyBorder="1" applyAlignment="1">
      <alignment horizontal="justify" vertical="top" wrapText="1"/>
    </xf>
    <xf numFmtId="0" fontId="3" fillId="0" borderId="7" xfId="0" applyFont="1" applyBorder="1" applyAlignment="1">
      <alignment horizontal="justify" vertical="top" wrapText="1"/>
    </xf>
    <xf numFmtId="0" fontId="54" fillId="0" borderId="6" xfId="0" applyFont="1" applyBorder="1" applyAlignment="1">
      <alignment horizontal="justify" vertical="top" wrapText="1"/>
    </xf>
    <xf numFmtId="0" fontId="54" fillId="0" borderId="0" xfId="0" applyFont="1" applyBorder="1" applyAlignment="1">
      <alignment horizontal="justify" vertical="top" wrapText="1"/>
    </xf>
    <xf numFmtId="0" fontId="3" fillId="0" borderId="4" xfId="0" applyFont="1" applyFill="1" applyBorder="1" applyAlignment="1">
      <alignment horizontal="justify" vertical="top" wrapText="1"/>
    </xf>
    <xf numFmtId="0" fontId="3" fillId="8" borderId="1" xfId="0" applyFont="1" applyFill="1" applyBorder="1" applyAlignment="1">
      <alignment horizontal="justify" vertical="top" wrapText="1"/>
    </xf>
    <xf numFmtId="0" fontId="3" fillId="8" borderId="5" xfId="0" applyFont="1" applyFill="1" applyBorder="1" applyAlignment="1">
      <alignment horizontal="justify" vertical="top" wrapText="1"/>
    </xf>
    <xf numFmtId="0" fontId="0" fillId="0" borderId="0" xfId="0" applyFill="1" applyBorder="1"/>
    <xf numFmtId="0" fontId="0" fillId="0" borderId="0" xfId="0" applyBorder="1"/>
    <xf numFmtId="0" fontId="0" fillId="2" borderId="0" xfId="0" applyFill="1" applyBorder="1" applyAlignment="1"/>
    <xf numFmtId="0" fontId="0" fillId="2" borderId="0" xfId="0" applyFill="1"/>
    <xf numFmtId="0" fontId="0" fillId="2" borderId="8" xfId="0" applyFill="1" applyBorder="1" applyAlignment="1"/>
    <xf numFmtId="0" fontId="0" fillId="2" borderId="9" xfId="0" applyFill="1" applyBorder="1" applyAlignment="1"/>
    <xf numFmtId="0" fontId="0" fillId="2" borderId="0" xfId="0" applyFill="1" applyAlignment="1">
      <alignment horizontal="justify" vertical="top" wrapText="1"/>
    </xf>
    <xf numFmtId="0" fontId="3" fillId="2" borderId="0" xfId="0" applyFont="1" applyFill="1" applyAlignment="1">
      <alignment horizontal="justify" vertical="top" wrapText="1"/>
    </xf>
    <xf numFmtId="0" fontId="0" fillId="2" borderId="0" xfId="0" applyFill="1" applyAlignment="1">
      <alignment horizontal="center" vertical="center" wrapText="1"/>
    </xf>
    <xf numFmtId="0" fontId="0" fillId="2" borderId="0" xfId="0" applyFill="1" applyBorder="1"/>
    <xf numFmtId="0" fontId="0" fillId="2" borderId="0" xfId="0" applyFill="1" applyBorder="1" applyAlignment="1">
      <alignment horizontal="justify" vertical="top" wrapText="1"/>
    </xf>
    <xf numFmtId="0" fontId="2" fillId="2" borderId="10" xfId="0" applyFont="1" applyFill="1" applyBorder="1" applyAlignment="1">
      <alignment horizontal="center" vertical="center" wrapText="1"/>
    </xf>
    <xf numFmtId="0" fontId="7" fillId="0" borderId="10" xfId="0" applyFont="1" applyBorder="1" applyAlignment="1">
      <alignment horizontal="justify" vertical="center" wrapText="1"/>
    </xf>
    <xf numFmtId="0" fontId="39" fillId="0" borderId="0" xfId="0" applyFont="1" applyFill="1" applyBorder="1" applyAlignment="1">
      <alignment horizontal="center" vertical="center"/>
    </xf>
    <xf numFmtId="0" fontId="39" fillId="2" borderId="0" xfId="0" applyFont="1" applyFill="1" applyBorder="1" applyAlignment="1">
      <alignment horizontal="center" vertical="center"/>
    </xf>
    <xf numFmtId="0" fontId="39" fillId="2" borderId="0" xfId="0" applyFont="1" applyFill="1" applyBorder="1" applyAlignment="1">
      <alignment horizontal="center" vertical="center" textRotation="90" wrapText="1"/>
    </xf>
    <xf numFmtId="0" fontId="40" fillId="2" borderId="0" xfId="0" applyFont="1" applyFill="1" applyBorder="1" applyAlignment="1">
      <alignment horizontal="center" textRotation="90" wrapText="1"/>
    </xf>
    <xf numFmtId="0" fontId="41" fillId="0" borderId="0" xfId="0" applyFont="1" applyBorder="1" applyAlignment="1">
      <alignment horizontal="justify" vertical="top" wrapText="1"/>
    </xf>
    <xf numFmtId="0" fontId="2" fillId="2" borderId="11" xfId="0" applyFont="1" applyFill="1" applyBorder="1" applyAlignment="1">
      <alignment horizontal="center" vertical="center" wrapText="1"/>
    </xf>
    <xf numFmtId="0" fontId="7" fillId="0" borderId="10" xfId="0" applyFont="1" applyBorder="1" applyAlignment="1">
      <alignment horizontal="left" vertical="center" wrapText="1"/>
    </xf>
    <xf numFmtId="0" fontId="40" fillId="0" borderId="0" xfId="0" applyFont="1" applyFill="1" applyBorder="1" applyAlignment="1">
      <alignment horizontal="center" vertical="center"/>
    </xf>
    <xf numFmtId="0" fontId="40" fillId="2" borderId="0" xfId="0" applyFont="1" applyFill="1" applyBorder="1" applyAlignment="1">
      <alignment horizontal="center" vertical="center"/>
    </xf>
    <xf numFmtId="0" fontId="40" fillId="2" borderId="0" xfId="0" applyFont="1" applyFill="1" applyBorder="1" applyAlignment="1">
      <alignment horizontal="justify" vertical="top" wrapText="1"/>
    </xf>
    <xf numFmtId="0" fontId="40" fillId="2" borderId="0"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3" borderId="10" xfId="0" applyFont="1" applyFill="1" applyBorder="1" applyAlignment="1">
      <alignment textRotation="90" wrapText="1"/>
    </xf>
    <xf numFmtId="0" fontId="27" fillId="2" borderId="10" xfId="0" applyFont="1" applyFill="1" applyBorder="1" applyAlignment="1">
      <alignment horizontal="center" vertical="center" wrapText="1"/>
    </xf>
    <xf numFmtId="0" fontId="27" fillId="0" borderId="0" xfId="0" applyFont="1" applyFill="1" applyBorder="1" applyAlignment="1">
      <alignment horizontal="center" vertical="center" wrapText="1"/>
    </xf>
    <xf numFmtId="0" fontId="42" fillId="0" borderId="0" xfId="0" applyFont="1" applyBorder="1" applyAlignment="1">
      <alignment horizontal="center" wrapText="1"/>
    </xf>
    <xf numFmtId="0" fontId="43" fillId="0" borderId="0" xfId="0" applyFont="1" applyFill="1" applyBorder="1" applyAlignment="1">
      <alignment horizontal="center" wrapText="1"/>
    </xf>
    <xf numFmtId="0" fontId="0" fillId="0" borderId="10" xfId="0" applyBorder="1" applyAlignment="1">
      <alignment horizontal="left" vertical="center" wrapText="1"/>
    </xf>
    <xf numFmtId="0" fontId="19" fillId="0" borderId="10" xfId="0" applyFont="1" applyBorder="1" applyAlignment="1">
      <alignment horizontal="left" vertical="center" wrapText="1"/>
    </xf>
    <xf numFmtId="0" fontId="0" fillId="0" borderId="10" xfId="0" applyBorder="1" applyAlignment="1">
      <alignment horizontal="justify" vertical="center" wrapText="1"/>
    </xf>
    <xf numFmtId="0" fontId="44" fillId="2" borderId="10" xfId="0" applyFont="1" applyFill="1" applyBorder="1" applyAlignment="1">
      <alignment horizontal="center" vertical="center" wrapText="1"/>
    </xf>
    <xf numFmtId="0" fontId="26" fillId="4" borderId="14" xfId="0" applyFont="1" applyFill="1" applyBorder="1" applyAlignment="1">
      <alignment horizontal="center" vertical="center" wrapText="1"/>
    </xf>
    <xf numFmtId="0" fontId="26" fillId="9" borderId="14"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6" fillId="0" borderId="0" xfId="0" applyFont="1" applyFill="1" applyBorder="1" applyAlignment="1">
      <alignment horizontal="center" vertical="center" wrapText="1"/>
    </xf>
    <xf numFmtId="0" fontId="47" fillId="0" borderId="0" xfId="0" applyFont="1" applyFill="1" applyBorder="1" applyAlignment="1">
      <alignment horizontal="justify" vertical="top" wrapText="1"/>
    </xf>
    <xf numFmtId="0" fontId="26" fillId="10" borderId="8" xfId="0" applyFont="1" applyFill="1" applyBorder="1" applyAlignment="1">
      <alignment horizontal="center" vertical="center" wrapText="1"/>
    </xf>
    <xf numFmtId="0" fontId="26" fillId="5" borderId="10" xfId="0" applyFont="1" applyFill="1" applyBorder="1" applyAlignment="1">
      <alignment horizontal="center" vertical="center" wrapText="1"/>
    </xf>
    <xf numFmtId="0" fontId="26" fillId="0" borderId="0" xfId="0" applyFont="1" applyFill="1" applyBorder="1" applyAlignment="1">
      <alignment horizontal="center" vertical="center" wrapText="1"/>
    </xf>
    <xf numFmtId="0" fontId="26" fillId="9" borderId="8" xfId="0" applyFont="1" applyFill="1" applyBorder="1" applyAlignment="1">
      <alignment horizontal="center" vertical="center" wrapText="1"/>
    </xf>
    <xf numFmtId="0" fontId="26" fillId="11" borderId="1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41" fillId="0" borderId="0"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26" fillId="10" borderId="10" xfId="0" applyFont="1" applyFill="1" applyBorder="1" applyAlignment="1">
      <alignment horizontal="center" vertical="center" wrapText="1"/>
    </xf>
    <xf numFmtId="0" fontId="3" fillId="6" borderId="8" xfId="0" applyFont="1" applyFill="1" applyBorder="1" applyAlignment="1">
      <alignment horizontal="center" vertical="center" wrapText="1"/>
    </xf>
    <xf numFmtId="0" fontId="5" fillId="0" borderId="0" xfId="0" applyFont="1" applyBorder="1" applyAlignment="1"/>
    <xf numFmtId="0" fontId="2" fillId="2" borderId="15" xfId="0" applyFont="1" applyFill="1" applyBorder="1" applyAlignment="1">
      <alignment horizontal="center" wrapText="1"/>
    </xf>
    <xf numFmtId="0" fontId="5" fillId="0" borderId="10" xfId="0" applyFont="1" applyBorder="1" applyAlignment="1">
      <alignment horizontal="center"/>
    </xf>
    <xf numFmtId="0" fontId="2" fillId="4" borderId="10" xfId="0" applyFont="1" applyFill="1" applyBorder="1" applyAlignment="1">
      <alignment horizontal="center" vertical="center" wrapText="1"/>
    </xf>
    <xf numFmtId="0" fontId="8" fillId="0" borderId="16" xfId="0" applyFont="1" applyBorder="1" applyAlignment="1">
      <alignment horizontal="center"/>
    </xf>
    <xf numFmtId="0" fontId="2" fillId="9" borderId="10" xfId="0" applyFont="1" applyFill="1" applyBorder="1" applyAlignment="1">
      <alignment horizontal="justify" vertical="top" wrapText="1"/>
    </xf>
    <xf numFmtId="17" fontId="8" fillId="0" borderId="16" xfId="0" applyNumberFormat="1" applyFont="1" applyBorder="1" applyAlignment="1">
      <alignment horizontal="center"/>
    </xf>
    <xf numFmtId="0" fontId="2" fillId="10" borderId="10" xfId="0" applyFont="1" applyFill="1" applyBorder="1" applyAlignment="1">
      <alignment horizontal="justify" vertical="top" wrapText="1"/>
    </xf>
    <xf numFmtId="0" fontId="8" fillId="0" borderId="17" xfId="0" applyFont="1" applyBorder="1" applyAlignment="1">
      <alignment horizontal="center"/>
    </xf>
    <xf numFmtId="0" fontId="2" fillId="6" borderId="10" xfId="0" applyFont="1" applyFill="1" applyBorder="1" applyAlignment="1">
      <alignment horizontal="justify" vertical="top" wrapText="1"/>
    </xf>
    <xf numFmtId="0" fontId="8" fillId="0" borderId="18" xfId="0" applyFont="1" applyBorder="1" applyAlignment="1">
      <alignment horizontal="center"/>
    </xf>
    <xf numFmtId="0" fontId="28" fillId="0" borderId="0" xfId="0" applyFont="1"/>
    <xf numFmtId="0" fontId="30" fillId="0" borderId="0" xfId="0" applyFont="1"/>
    <xf numFmtId="0" fontId="29" fillId="0" borderId="0" xfId="0" applyFont="1"/>
    <xf numFmtId="0" fontId="29" fillId="0" borderId="3" xfId="0" applyFont="1" applyBorder="1"/>
    <xf numFmtId="0" fontId="13" fillId="0" borderId="0" xfId="0" applyFont="1" applyBorder="1"/>
    <xf numFmtId="0" fontId="26" fillId="0" borderId="0" xfId="0" applyFont="1" applyBorder="1" applyAlignment="1">
      <alignment horizontal="justify" vertical="top" wrapText="1"/>
    </xf>
    <xf numFmtId="0" fontId="26" fillId="0" borderId="6" xfId="0" applyFont="1" applyBorder="1" applyAlignment="1">
      <alignment horizontal="justify" vertical="top" wrapText="1"/>
    </xf>
    <xf numFmtId="0" fontId="13" fillId="2" borderId="1" xfId="0" applyFont="1" applyFill="1" applyBorder="1" applyAlignment="1">
      <alignment horizontal="justify" vertical="top" wrapText="1"/>
    </xf>
    <xf numFmtId="0" fontId="3" fillId="2" borderId="6" xfId="0" applyFont="1" applyFill="1" applyBorder="1" applyAlignment="1">
      <alignment horizontal="justify" vertical="top" wrapText="1"/>
    </xf>
    <xf numFmtId="0" fontId="13" fillId="0" borderId="2" xfId="0" applyFont="1" applyFill="1" applyBorder="1" applyAlignment="1">
      <alignment horizontal="justify" vertical="top" wrapText="1"/>
    </xf>
    <xf numFmtId="0" fontId="16" fillId="0" borderId="2" xfId="0" applyFont="1" applyFill="1" applyBorder="1" applyAlignment="1">
      <alignment horizontal="justify" vertical="top" wrapText="1"/>
    </xf>
    <xf numFmtId="0" fontId="19" fillId="0" borderId="3" xfId="0" applyFont="1" applyFill="1" applyBorder="1"/>
    <xf numFmtId="0" fontId="16" fillId="0" borderId="1" xfId="0" applyFont="1" applyFill="1" applyBorder="1" applyAlignment="1">
      <alignment horizontal="justify" vertical="top" wrapText="1"/>
    </xf>
    <xf numFmtId="0" fontId="19" fillId="0" borderId="4" xfId="0" applyFont="1" applyFill="1" applyBorder="1"/>
    <xf numFmtId="0" fontId="3" fillId="0" borderId="5" xfId="0" applyFont="1" applyFill="1" applyBorder="1" applyAlignment="1">
      <alignment horizontal="justify" vertical="top" wrapText="1"/>
    </xf>
    <xf numFmtId="0" fontId="16" fillId="0" borderId="5" xfId="0" applyFont="1" applyFill="1" applyBorder="1" applyAlignment="1">
      <alignment horizontal="justify" vertical="top" wrapText="1"/>
    </xf>
    <xf numFmtId="0" fontId="3" fillId="0" borderId="6" xfId="0" applyFont="1" applyFill="1" applyBorder="1" applyAlignment="1">
      <alignment horizontal="justify" vertical="top" wrapText="1"/>
    </xf>
    <xf numFmtId="0" fontId="19" fillId="0" borderId="0" xfId="0" applyFont="1" applyBorder="1"/>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0" fillId="0" borderId="0" xfId="0" applyAlignment="1">
      <alignment horizontal="left" vertical="center"/>
    </xf>
    <xf numFmtId="0" fontId="13" fillId="0" borderId="2" xfId="0" applyFont="1" applyBorder="1" applyAlignment="1">
      <alignment horizontal="left" vertical="center" wrapText="1"/>
    </xf>
    <xf numFmtId="0" fontId="13" fillId="0" borderId="1" xfId="0" applyFont="1" applyBorder="1" applyAlignment="1">
      <alignment horizontal="left" vertical="center" wrapText="1"/>
    </xf>
    <xf numFmtId="0" fontId="3" fillId="8" borderId="1" xfId="0" applyFont="1" applyFill="1" applyBorder="1" applyAlignment="1">
      <alignment horizontal="left" vertical="center" wrapText="1"/>
    </xf>
    <xf numFmtId="0" fontId="3" fillId="0" borderId="1" xfId="0" applyNumberFormat="1" applyFont="1" applyBorder="1" applyAlignment="1">
      <alignment horizontal="left" vertical="center" wrapText="1"/>
    </xf>
    <xf numFmtId="0" fontId="3" fillId="8" borderId="5"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13" fillId="0" borderId="0" xfId="0" applyFont="1"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3" fillId="0" borderId="4" xfId="0" applyFont="1" applyBorder="1" applyAlignment="1">
      <alignment horizontal="left" vertical="center" wrapText="1"/>
    </xf>
    <xf numFmtId="0" fontId="3" fillId="2" borderId="6" xfId="0" applyFont="1" applyFill="1" applyBorder="1" applyAlignment="1">
      <alignment horizontal="left" vertical="center" wrapText="1"/>
    </xf>
    <xf numFmtId="0" fontId="19" fillId="0" borderId="3" xfId="0" applyFont="1" applyBorder="1" applyAlignment="1">
      <alignment horizontal="left" vertical="center"/>
    </xf>
    <xf numFmtId="0" fontId="19" fillId="0" borderId="4" xfId="0" applyFont="1" applyBorder="1" applyAlignment="1">
      <alignment horizontal="left" vertical="center"/>
    </xf>
    <xf numFmtId="0" fontId="3" fillId="0" borderId="6" xfId="0" applyFont="1" applyBorder="1" applyAlignment="1">
      <alignment horizontal="left" vertical="center" wrapText="1"/>
    </xf>
    <xf numFmtId="0" fontId="26" fillId="0" borderId="6" xfId="0" applyFont="1" applyBorder="1" applyAlignment="1">
      <alignment horizontal="left" vertical="center" wrapText="1"/>
    </xf>
    <xf numFmtId="0" fontId="29" fillId="0" borderId="3" xfId="0" applyFont="1" applyBorder="1" applyAlignment="1">
      <alignment horizontal="left" vertical="center"/>
    </xf>
    <xf numFmtId="0" fontId="3" fillId="0" borderId="4" xfId="0" applyFont="1" applyFill="1" applyBorder="1" applyAlignment="1">
      <alignment horizontal="left" vertical="center" wrapText="1"/>
    </xf>
    <xf numFmtId="0" fontId="48" fillId="0" borderId="0" xfId="2"/>
    <xf numFmtId="0" fontId="5" fillId="0" borderId="0" xfId="2" applyFont="1" applyAlignment="1"/>
    <xf numFmtId="0" fontId="48" fillId="0" borderId="0" xfId="2" applyAlignment="1">
      <alignment horizontal="center" vertical="center" wrapText="1"/>
    </xf>
    <xf numFmtId="0" fontId="11" fillId="12" borderId="19" xfId="2" applyFont="1" applyFill="1" applyBorder="1" applyAlignment="1">
      <alignment horizontal="center" vertical="center" wrapText="1"/>
    </xf>
    <xf numFmtId="0" fontId="11" fillId="12" borderId="20" xfId="2" applyFont="1" applyFill="1" applyBorder="1" applyAlignment="1">
      <alignment horizontal="center" vertical="center" wrapText="1"/>
    </xf>
    <xf numFmtId="0" fontId="2" fillId="0" borderId="2" xfId="2" applyFont="1" applyBorder="1" applyAlignment="1">
      <alignment horizontal="justify" vertical="top" wrapText="1"/>
    </xf>
    <xf numFmtId="0" fontId="8" fillId="0" borderId="2" xfId="2" applyFont="1" applyBorder="1" applyAlignment="1">
      <alignment horizontal="center" vertical="center" wrapText="1"/>
    </xf>
    <xf numFmtId="0" fontId="16" fillId="0" borderId="2" xfId="2" applyFont="1" applyBorder="1" applyAlignment="1">
      <alignment horizontal="justify" vertical="top" wrapText="1"/>
    </xf>
    <xf numFmtId="0" fontId="13" fillId="0" borderId="2" xfId="2" applyFont="1" applyBorder="1" applyAlignment="1">
      <alignment horizontal="justify" vertical="top" wrapText="1"/>
    </xf>
    <xf numFmtId="0" fontId="48" fillId="0" borderId="3" xfId="2" applyBorder="1"/>
    <xf numFmtId="0" fontId="2" fillId="0" borderId="1" xfId="2" applyFont="1" applyBorder="1" applyAlignment="1">
      <alignment horizontal="justify" vertical="top" wrapText="1"/>
    </xf>
    <xf numFmtId="0" fontId="8" fillId="0" borderId="1" xfId="2" applyFont="1" applyBorder="1" applyAlignment="1">
      <alignment horizontal="center"/>
    </xf>
    <xf numFmtId="0" fontId="16" fillId="0" borderId="1" xfId="2" applyFont="1" applyBorder="1" applyAlignment="1">
      <alignment horizontal="justify" vertical="top" wrapText="1"/>
    </xf>
    <xf numFmtId="0" fontId="13" fillId="0" borderId="1" xfId="2" applyFont="1" applyBorder="1" applyAlignment="1">
      <alignment horizontal="justify" vertical="top" wrapText="1"/>
    </xf>
    <xf numFmtId="0" fontId="48" fillId="0" borderId="4" xfId="2" applyBorder="1"/>
    <xf numFmtId="0" fontId="3" fillId="0" borderId="1" xfId="2" applyFont="1" applyBorder="1" applyAlignment="1">
      <alignment horizontal="justify" vertical="top" wrapText="1"/>
    </xf>
    <xf numFmtId="0" fontId="3" fillId="0" borderId="4" xfId="2" applyFont="1" applyBorder="1" applyAlignment="1">
      <alignment horizontal="justify" vertical="top" wrapText="1"/>
    </xf>
    <xf numFmtId="0" fontId="2" fillId="0" borderId="5" xfId="2" applyFont="1" applyBorder="1" applyAlignment="1">
      <alignment horizontal="justify" vertical="top" wrapText="1"/>
    </xf>
    <xf numFmtId="0" fontId="8" fillId="0" borderId="5" xfId="2" applyFont="1" applyBorder="1" applyAlignment="1">
      <alignment horizontal="center"/>
    </xf>
    <xf numFmtId="0" fontId="16" fillId="0" borderId="5" xfId="2" applyFont="1" applyBorder="1" applyAlignment="1">
      <alignment horizontal="justify" vertical="top" wrapText="1"/>
    </xf>
    <xf numFmtId="0" fontId="3" fillId="0" borderId="5" xfId="2" applyFont="1" applyBorder="1" applyAlignment="1">
      <alignment horizontal="justify" vertical="top" wrapText="1"/>
    </xf>
    <xf numFmtId="0" fontId="3" fillId="0" borderId="6" xfId="2" applyFont="1" applyBorder="1" applyAlignment="1">
      <alignment horizontal="justify" vertical="top" wrapText="1"/>
    </xf>
    <xf numFmtId="0" fontId="19" fillId="0" borderId="3" xfId="2" applyFont="1" applyBorder="1"/>
    <xf numFmtId="0" fontId="51" fillId="0" borderId="0" xfId="2" applyFont="1"/>
    <xf numFmtId="0" fontId="19" fillId="0" borderId="4" xfId="2" applyFont="1" applyBorder="1"/>
    <xf numFmtId="0" fontId="3" fillId="0" borderId="1" xfId="2" applyNumberFormat="1" applyFont="1" applyBorder="1" applyAlignment="1">
      <alignment horizontal="justify" vertical="top" wrapText="1"/>
    </xf>
    <xf numFmtId="0" fontId="3" fillId="8" borderId="1" xfId="2" applyFont="1" applyFill="1" applyBorder="1" applyAlignment="1">
      <alignment horizontal="justify" vertical="top" wrapText="1"/>
    </xf>
    <xf numFmtId="0" fontId="3" fillId="8" borderId="5" xfId="2" applyFont="1" applyFill="1" applyBorder="1" applyAlignment="1">
      <alignment horizontal="justify" vertical="top" wrapText="1"/>
    </xf>
    <xf numFmtId="0" fontId="13" fillId="0" borderId="1" xfId="2" applyFont="1" applyFill="1" applyBorder="1" applyAlignment="1">
      <alignment horizontal="justify" vertical="top" wrapText="1"/>
    </xf>
    <xf numFmtId="0" fontId="3" fillId="0" borderId="1" xfId="2" applyFont="1" applyFill="1" applyBorder="1" applyAlignment="1">
      <alignment horizontal="justify" vertical="top" wrapText="1"/>
    </xf>
    <xf numFmtId="0" fontId="54" fillId="0" borderId="6" xfId="2" applyFont="1" applyBorder="1" applyAlignment="1">
      <alignment horizontal="justify" vertical="top" wrapText="1"/>
    </xf>
    <xf numFmtId="0" fontId="54" fillId="0" borderId="0" xfId="2" applyFont="1" applyBorder="1" applyAlignment="1">
      <alignment horizontal="justify" vertical="top" wrapText="1"/>
    </xf>
    <xf numFmtId="0" fontId="29" fillId="0" borderId="3" xfId="2" applyFont="1" applyBorder="1"/>
    <xf numFmtId="0" fontId="51" fillId="0" borderId="3" xfId="2" applyFont="1" applyBorder="1"/>
    <xf numFmtId="0" fontId="53" fillId="0" borderId="2" xfId="2" applyFont="1" applyBorder="1" applyAlignment="1">
      <alignment horizontal="justify" vertical="top" wrapText="1"/>
    </xf>
    <xf numFmtId="0" fontId="19" fillId="0" borderId="0" xfId="2" applyFont="1" applyBorder="1"/>
    <xf numFmtId="0" fontId="3" fillId="0" borderId="7" xfId="2" applyFont="1" applyBorder="1" applyAlignment="1">
      <alignment horizontal="justify" vertical="top" wrapText="1"/>
    </xf>
    <xf numFmtId="0" fontId="3" fillId="0" borderId="4" xfId="2" applyFont="1" applyFill="1" applyBorder="1" applyAlignment="1">
      <alignment horizontal="justify" vertical="top" wrapText="1"/>
    </xf>
    <xf numFmtId="0" fontId="11" fillId="13" borderId="19" xfId="0" applyFont="1" applyFill="1" applyBorder="1" applyAlignment="1">
      <alignment horizontal="center" vertical="center" wrapText="1"/>
    </xf>
    <xf numFmtId="0" fontId="11" fillId="13" borderId="20" xfId="0" applyFont="1" applyFill="1" applyBorder="1" applyAlignment="1">
      <alignment horizontal="center" vertical="center" wrapText="1"/>
    </xf>
    <xf numFmtId="0" fontId="11" fillId="12" borderId="19" xfId="0" applyFont="1" applyFill="1" applyBorder="1" applyAlignment="1">
      <alignment horizontal="center" vertical="center" wrapText="1"/>
    </xf>
    <xf numFmtId="0" fontId="11" fillId="12"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9" xfId="0" applyFont="1" applyBorder="1" applyAlignment="1">
      <alignment horizontal="center" vertical="center"/>
    </xf>
    <xf numFmtId="0" fontId="5" fillId="0" borderId="21" xfId="0" applyFont="1" applyBorder="1" applyAlignment="1">
      <alignment horizontal="center" vertical="center"/>
    </xf>
    <xf numFmtId="0" fontId="27" fillId="0" borderId="21" xfId="0" applyFont="1" applyBorder="1" applyAlignment="1">
      <alignment horizontal="center" vertical="center"/>
    </xf>
    <xf numFmtId="0" fontId="1" fillId="7" borderId="22" xfId="0" applyFont="1" applyFill="1" applyBorder="1" applyAlignment="1">
      <alignment horizontal="center" vertical="center" textRotation="90" wrapText="1"/>
    </xf>
    <xf numFmtId="0" fontId="55" fillId="0" borderId="21" xfId="0" applyFont="1" applyBorder="1" applyAlignment="1">
      <alignment horizontal="center" vertical="center"/>
    </xf>
    <xf numFmtId="0" fontId="5" fillId="0" borderId="21" xfId="2" applyFont="1" applyBorder="1" applyAlignment="1">
      <alignment horizontal="center" vertical="center"/>
    </xf>
    <xf numFmtId="0" fontId="1" fillId="0" borderId="21" xfId="2" applyFont="1" applyBorder="1" applyAlignment="1">
      <alignment horizontal="center" vertical="center"/>
    </xf>
    <xf numFmtId="0" fontId="55" fillId="0" borderId="21" xfId="2" applyFont="1" applyBorder="1" applyAlignment="1">
      <alignment horizontal="center" vertical="center"/>
    </xf>
    <xf numFmtId="0" fontId="1" fillId="0" borderId="19" xfId="2" applyFont="1" applyBorder="1" applyAlignment="1">
      <alignment horizontal="center" vertical="center"/>
    </xf>
    <xf numFmtId="0" fontId="3" fillId="0" borderId="4" xfId="0" applyFont="1" applyBorder="1" applyAlignment="1">
      <alignment horizontal="justify" vertical="center" wrapText="1"/>
    </xf>
    <xf numFmtId="0" fontId="3" fillId="0" borderId="6" xfId="0" applyFont="1" applyBorder="1" applyAlignment="1">
      <alignment horizontal="justify" vertical="center" wrapText="1"/>
    </xf>
    <xf numFmtId="0" fontId="19" fillId="0" borderId="10" xfId="0" applyFont="1" applyBorder="1" applyAlignment="1">
      <alignment horizontal="justify" vertical="center" wrapText="1"/>
    </xf>
    <xf numFmtId="0" fontId="4" fillId="0" borderId="4" xfId="0" applyFont="1" applyBorder="1" applyAlignment="1">
      <alignment horizontal="left" vertical="center" wrapText="1"/>
    </xf>
    <xf numFmtId="0" fontId="3" fillId="0" borderId="7" xfId="0" applyFont="1" applyBorder="1" applyAlignment="1">
      <alignment horizontal="left" vertical="center" wrapText="1"/>
    </xf>
    <xf numFmtId="0" fontId="2" fillId="0" borderId="23" xfId="0" applyFont="1" applyBorder="1" applyAlignment="1">
      <alignment horizontal="justify" vertical="top" wrapText="1"/>
    </xf>
    <xf numFmtId="0" fontId="8" fillId="0" borderId="23" xfId="0" applyFont="1" applyBorder="1" applyAlignment="1">
      <alignment horizontal="center"/>
    </xf>
    <xf numFmtId="0" fontId="16" fillId="0" borderId="23" xfId="0" applyFont="1" applyBorder="1" applyAlignment="1">
      <alignment horizontal="justify" vertical="top" wrapText="1"/>
    </xf>
    <xf numFmtId="0" fontId="8" fillId="0" borderId="1" xfId="0" applyFont="1" applyBorder="1" applyAlignment="1">
      <alignment horizontal="center" vertical="center" wrapText="1"/>
    </xf>
    <xf numFmtId="0" fontId="13" fillId="0" borderId="2" xfId="0" applyFont="1" applyBorder="1" applyAlignment="1">
      <alignment horizontal="justify" vertical="center" wrapText="1"/>
    </xf>
    <xf numFmtId="0" fontId="13" fillId="0" borderId="1"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1" xfId="0" applyNumberFormat="1" applyFont="1" applyBorder="1" applyAlignment="1">
      <alignment horizontal="justify" vertical="center" wrapText="1"/>
    </xf>
    <xf numFmtId="0" fontId="3" fillId="0" borderId="5" xfId="0" applyFont="1" applyBorder="1" applyAlignment="1">
      <alignment horizontal="justify" vertical="center" wrapText="1"/>
    </xf>
    <xf numFmtId="0" fontId="24" fillId="0" borderId="2" xfId="0" applyFont="1" applyBorder="1" applyAlignment="1">
      <alignment horizontal="justify" vertical="center" wrapText="1"/>
    </xf>
    <xf numFmtId="0" fontId="24" fillId="0" borderId="1" xfId="0" applyFont="1" applyBorder="1" applyAlignment="1">
      <alignment horizontal="justify" vertical="center" wrapText="1"/>
    </xf>
    <xf numFmtId="0" fontId="3" fillId="8" borderId="1" xfId="0" applyFont="1" applyFill="1" applyBorder="1" applyAlignment="1">
      <alignment horizontal="justify" vertical="center" wrapText="1"/>
    </xf>
    <xf numFmtId="0" fontId="3" fillId="8" borderId="5" xfId="0"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3" fillId="0" borderId="23" xfId="0" applyFont="1" applyBorder="1" applyAlignment="1">
      <alignment horizontal="justify" vertical="center" wrapText="1"/>
    </xf>
    <xf numFmtId="0" fontId="19" fillId="0" borderId="0" xfId="0" applyFont="1"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19" fillId="0" borderId="3" xfId="0" applyFont="1" applyBorder="1" applyAlignment="1">
      <alignment vertical="center"/>
    </xf>
    <xf numFmtId="0" fontId="19" fillId="0" borderId="4" xfId="0" applyFont="1" applyBorder="1" applyAlignment="1">
      <alignment vertical="center"/>
    </xf>
    <xf numFmtId="0" fontId="54" fillId="0" borderId="6" xfId="0" applyFont="1" applyBorder="1" applyAlignment="1">
      <alignment horizontal="justify" vertical="center" wrapText="1"/>
    </xf>
    <xf numFmtId="0" fontId="51" fillId="0" borderId="3" xfId="0" applyFont="1" applyBorder="1" applyAlignment="1">
      <alignment vertical="center"/>
    </xf>
    <xf numFmtId="0" fontId="3" fillId="0" borderId="7" xfId="0" applyFont="1" applyBorder="1" applyAlignment="1">
      <alignment horizontal="justify" vertical="center" wrapText="1"/>
    </xf>
    <xf numFmtId="0" fontId="51" fillId="0" borderId="1" xfId="0" applyFont="1" applyBorder="1" applyAlignment="1">
      <alignment vertical="center"/>
    </xf>
    <xf numFmtId="0" fontId="19" fillId="0" borderId="1" xfId="0" applyFont="1" applyBorder="1" applyAlignment="1">
      <alignment vertical="center"/>
    </xf>
    <xf numFmtId="0" fontId="3" fillId="0" borderId="4" xfId="0" applyFont="1" applyFill="1" applyBorder="1" applyAlignment="1">
      <alignment horizontal="justify" vertical="center" wrapText="1"/>
    </xf>
    <xf numFmtId="0" fontId="4" fillId="0" borderId="4" xfId="0" applyFont="1" applyBorder="1" applyAlignment="1">
      <alignment horizontal="justify" vertical="center" wrapText="1"/>
    </xf>
    <xf numFmtId="0" fontId="29" fillId="0" borderId="3" xfId="0" applyFont="1" applyBorder="1" applyAlignment="1">
      <alignment vertical="center"/>
    </xf>
    <xf numFmtId="0" fontId="3" fillId="0" borderId="4" xfId="0" applyFont="1" applyBorder="1" applyAlignment="1">
      <alignment horizontal="left" vertical="top" wrapText="1"/>
    </xf>
    <xf numFmtId="0" fontId="55" fillId="0" borderId="21" xfId="0" applyFont="1" applyBorder="1" applyAlignment="1">
      <alignment horizontal="center" vertical="center"/>
    </xf>
    <xf numFmtId="0" fontId="2" fillId="14" borderId="2" xfId="2" applyFont="1" applyFill="1" applyBorder="1" applyAlignment="1">
      <alignment horizontal="justify" vertical="top" wrapText="1"/>
    </xf>
    <xf numFmtId="0" fontId="8" fillId="14" borderId="2" xfId="2" applyFont="1" applyFill="1" applyBorder="1" applyAlignment="1">
      <alignment horizontal="center" vertical="center" wrapText="1"/>
    </xf>
    <xf numFmtId="0" fontId="16" fillId="14" borderId="2" xfId="2" applyFont="1" applyFill="1" applyBorder="1" applyAlignment="1">
      <alignment horizontal="justify" vertical="top" wrapText="1"/>
    </xf>
    <xf numFmtId="0" fontId="13" fillId="14" borderId="2" xfId="2" applyFont="1" applyFill="1" applyBorder="1" applyAlignment="1">
      <alignment horizontal="justify" vertical="top" wrapText="1"/>
    </xf>
    <xf numFmtId="0" fontId="51" fillId="14" borderId="3" xfId="2" applyFont="1" applyFill="1" applyBorder="1"/>
    <xf numFmtId="0" fontId="0" fillId="14" borderId="0" xfId="0" applyFill="1"/>
    <xf numFmtId="0" fontId="2" fillId="14" borderId="1" xfId="2" applyFont="1" applyFill="1" applyBorder="1" applyAlignment="1">
      <alignment horizontal="justify" vertical="top" wrapText="1"/>
    </xf>
    <xf numFmtId="0" fontId="8" fillId="14" borderId="1" xfId="2" applyFont="1" applyFill="1" applyBorder="1" applyAlignment="1">
      <alignment horizontal="center"/>
    </xf>
    <xf numFmtId="0" fontId="16" fillId="14" borderId="1" xfId="2" applyFont="1" applyFill="1" applyBorder="1" applyAlignment="1">
      <alignment horizontal="justify" vertical="top" wrapText="1"/>
    </xf>
    <xf numFmtId="0" fontId="13" fillId="14" borderId="1" xfId="2" applyFont="1" applyFill="1" applyBorder="1" applyAlignment="1">
      <alignment horizontal="justify" vertical="top" wrapText="1"/>
    </xf>
    <xf numFmtId="0" fontId="19" fillId="14" borderId="4" xfId="2" applyFont="1" applyFill="1" applyBorder="1"/>
    <xf numFmtId="0" fontId="3" fillId="14" borderId="1" xfId="2" applyFont="1" applyFill="1" applyBorder="1" applyAlignment="1">
      <alignment horizontal="justify" vertical="top" wrapText="1"/>
    </xf>
    <xf numFmtId="0" fontId="3" fillId="14" borderId="4" xfId="2" applyFont="1" applyFill="1" applyBorder="1" applyAlignment="1">
      <alignment horizontal="justify" vertical="top" wrapText="1"/>
    </xf>
    <xf numFmtId="0" fontId="2" fillId="14" borderId="5" xfId="2" applyFont="1" applyFill="1" applyBorder="1" applyAlignment="1">
      <alignment horizontal="justify" vertical="top" wrapText="1"/>
    </xf>
    <xf numFmtId="0" fontId="8" fillId="14" borderId="5" xfId="2" applyFont="1" applyFill="1" applyBorder="1" applyAlignment="1">
      <alignment horizontal="center"/>
    </xf>
    <xf numFmtId="0" fontId="16" fillId="14" borderId="5" xfId="2" applyFont="1" applyFill="1" applyBorder="1" applyAlignment="1">
      <alignment horizontal="justify" vertical="top" wrapText="1"/>
    </xf>
    <xf numFmtId="0" fontId="3" fillId="14" borderId="5" xfId="2" applyFont="1" applyFill="1" applyBorder="1" applyAlignment="1">
      <alignment horizontal="justify" vertical="top" wrapText="1"/>
    </xf>
    <xf numFmtId="0" fontId="3" fillId="14" borderId="6" xfId="2" applyFont="1" applyFill="1" applyBorder="1" applyAlignment="1">
      <alignment horizontal="justify" vertical="top" wrapText="1"/>
    </xf>
    <xf numFmtId="0" fontId="2" fillId="9" borderId="2" xfId="2" applyFont="1" applyFill="1" applyBorder="1" applyAlignment="1">
      <alignment horizontal="justify" vertical="top" wrapText="1"/>
    </xf>
    <xf numFmtId="0" fontId="8" fillId="9" borderId="2" xfId="2" applyFont="1" applyFill="1" applyBorder="1" applyAlignment="1">
      <alignment horizontal="center" vertical="center" wrapText="1"/>
    </xf>
    <xf numFmtId="0" fontId="16" fillId="9" borderId="2" xfId="2" applyFont="1" applyFill="1" applyBorder="1" applyAlignment="1">
      <alignment horizontal="justify" vertical="top" wrapText="1"/>
    </xf>
    <xf numFmtId="0" fontId="13" fillId="9" borderId="2" xfId="2" applyFont="1" applyFill="1" applyBorder="1" applyAlignment="1">
      <alignment horizontal="justify" vertical="top" wrapText="1"/>
    </xf>
    <xf numFmtId="0" fontId="29" fillId="9" borderId="3" xfId="2" applyFont="1" applyFill="1" applyBorder="1"/>
    <xf numFmtId="0" fontId="51" fillId="9" borderId="0" xfId="2" applyFont="1" applyFill="1"/>
    <xf numFmtId="0" fontId="0" fillId="9" borderId="0" xfId="0" applyFill="1"/>
    <xf numFmtId="0" fontId="2" fillId="9" borderId="1" xfId="2" applyFont="1" applyFill="1" applyBorder="1" applyAlignment="1">
      <alignment horizontal="justify" vertical="top" wrapText="1"/>
    </xf>
    <xf numFmtId="0" fontId="8" fillId="9" borderId="1" xfId="2" applyFont="1" applyFill="1" applyBorder="1" applyAlignment="1">
      <alignment horizontal="center"/>
    </xf>
    <xf numFmtId="0" fontId="16" fillId="9" borderId="1" xfId="2" applyFont="1" applyFill="1" applyBorder="1" applyAlignment="1">
      <alignment horizontal="justify" vertical="top" wrapText="1"/>
    </xf>
    <xf numFmtId="0" fontId="13" fillId="9" borderId="1" xfId="2" applyFont="1" applyFill="1" applyBorder="1" applyAlignment="1">
      <alignment horizontal="justify" vertical="top" wrapText="1"/>
    </xf>
    <xf numFmtId="0" fontId="19" fillId="9" borderId="4" xfId="2" applyFont="1" applyFill="1" applyBorder="1"/>
    <xf numFmtId="0" fontId="3" fillId="9" borderId="1" xfId="2" applyFont="1" applyFill="1" applyBorder="1" applyAlignment="1">
      <alignment horizontal="justify" vertical="top" wrapText="1"/>
    </xf>
    <xf numFmtId="0" fontId="3" fillId="9" borderId="4" xfId="2" applyFont="1" applyFill="1" applyBorder="1" applyAlignment="1">
      <alignment horizontal="justify" vertical="top" wrapText="1"/>
    </xf>
    <xf numFmtId="0" fontId="2" fillId="9" borderId="5" xfId="2" applyFont="1" applyFill="1" applyBorder="1" applyAlignment="1">
      <alignment horizontal="justify" vertical="top" wrapText="1"/>
    </xf>
    <xf numFmtId="0" fontId="8" fillId="9" borderId="5" xfId="2" applyFont="1" applyFill="1" applyBorder="1" applyAlignment="1">
      <alignment horizontal="center"/>
    </xf>
    <xf numFmtId="0" fontId="16" fillId="9" borderId="5" xfId="2" applyFont="1" applyFill="1" applyBorder="1" applyAlignment="1">
      <alignment horizontal="justify" vertical="top" wrapText="1"/>
    </xf>
    <xf numFmtId="0" fontId="3" fillId="9" borderId="5" xfId="2" applyFont="1" applyFill="1" applyBorder="1" applyAlignment="1">
      <alignment horizontal="justify" vertical="top" wrapText="1"/>
    </xf>
    <xf numFmtId="0" fontId="3" fillId="9" borderId="6" xfId="2" applyFont="1" applyFill="1" applyBorder="1" applyAlignment="1">
      <alignment horizontal="justify" vertical="top" wrapText="1"/>
    </xf>
    <xf numFmtId="0" fontId="5" fillId="9" borderId="21" xfId="2" applyFont="1" applyFill="1" applyBorder="1" applyAlignment="1">
      <alignment horizontal="center" vertical="center"/>
    </xf>
    <xf numFmtId="0" fontId="55" fillId="9" borderId="21" xfId="2" applyFont="1" applyFill="1" applyBorder="1" applyAlignment="1">
      <alignment horizontal="center" vertical="center"/>
    </xf>
    <xf numFmtId="0" fontId="1" fillId="9" borderId="21" xfId="2" applyFont="1" applyFill="1" applyBorder="1" applyAlignment="1">
      <alignment horizontal="center" vertical="center"/>
    </xf>
    <xf numFmtId="0" fontId="1" fillId="9" borderId="19" xfId="2" applyFont="1" applyFill="1" applyBorder="1" applyAlignment="1">
      <alignment horizontal="center" vertical="center"/>
    </xf>
    <xf numFmtId="0" fontId="2" fillId="9" borderId="1" xfId="0" applyFont="1" applyFill="1" applyBorder="1" applyAlignment="1">
      <alignment horizontal="justify" vertical="top" wrapText="1"/>
    </xf>
    <xf numFmtId="0" fontId="8" fillId="9" borderId="1" xfId="0" applyFont="1" applyFill="1" applyBorder="1" applyAlignment="1">
      <alignment horizontal="center" vertical="center" wrapText="1"/>
    </xf>
    <xf numFmtId="0" fontId="16" fillId="9" borderId="1" xfId="0" applyFont="1" applyFill="1" applyBorder="1" applyAlignment="1">
      <alignment horizontal="justify" vertical="top" wrapText="1"/>
    </xf>
    <xf numFmtId="0" fontId="13" fillId="9" borderId="1" xfId="0" applyFont="1" applyFill="1" applyBorder="1" applyAlignment="1">
      <alignment horizontal="justify" vertical="center" wrapText="1"/>
    </xf>
    <xf numFmtId="0" fontId="51" fillId="9" borderId="1" xfId="0" applyFont="1" applyFill="1" applyBorder="1" applyAlignment="1">
      <alignment vertical="center"/>
    </xf>
    <xf numFmtId="0" fontId="35" fillId="0" borderId="9" xfId="0" applyFont="1" applyBorder="1" applyAlignment="1">
      <alignment horizontal="center" vertical="center"/>
    </xf>
    <xf numFmtId="0" fontId="1" fillId="2" borderId="24" xfId="0" applyFont="1" applyFill="1" applyBorder="1" applyAlignment="1">
      <alignment horizontal="center" vertical="center"/>
    </xf>
    <xf numFmtId="0" fontId="1" fillId="2" borderId="25" xfId="0" applyFont="1" applyFill="1" applyBorder="1" applyAlignment="1">
      <alignment horizontal="center" vertical="center"/>
    </xf>
    <xf numFmtId="0" fontId="1" fillId="2" borderId="26" xfId="0" applyFont="1" applyFill="1" applyBorder="1" applyAlignment="1">
      <alignment horizontal="center" vertical="center"/>
    </xf>
    <xf numFmtId="0" fontId="1" fillId="2" borderId="0" xfId="0" applyFont="1" applyFill="1" applyBorder="1" applyAlignment="1">
      <alignment horizontal="center" vertical="center"/>
    </xf>
    <xf numFmtId="0" fontId="2" fillId="2" borderId="8" xfId="0" applyFont="1" applyFill="1" applyBorder="1" applyAlignment="1">
      <alignment vertical="center"/>
    </xf>
    <xf numFmtId="0" fontId="2" fillId="2" borderId="9" xfId="0" applyFont="1" applyFill="1" applyBorder="1" applyAlignment="1">
      <alignment vertical="center"/>
    </xf>
    <xf numFmtId="0" fontId="2" fillId="2" borderId="27" xfId="0" applyFont="1" applyFill="1" applyBorder="1" applyAlignment="1">
      <alignment vertical="center"/>
    </xf>
    <xf numFmtId="0" fontId="36" fillId="2" borderId="28" xfId="0" applyFont="1" applyFill="1" applyBorder="1" applyAlignment="1">
      <alignment horizontal="center" vertical="center"/>
    </xf>
    <xf numFmtId="0" fontId="37" fillId="2" borderId="29" xfId="0" applyFont="1" applyFill="1" applyBorder="1" applyAlignment="1">
      <alignment horizontal="center" vertical="center"/>
    </xf>
    <xf numFmtId="0" fontId="37" fillId="2" borderId="14" xfId="0" applyFont="1" applyFill="1" applyBorder="1" applyAlignment="1">
      <alignment horizontal="center" vertical="center"/>
    </xf>
    <xf numFmtId="0" fontId="38" fillId="2" borderId="30" xfId="0" applyFont="1" applyFill="1" applyBorder="1" applyAlignment="1">
      <alignment horizontal="center" vertical="center" textRotation="90" wrapText="1"/>
    </xf>
    <xf numFmtId="0" fontId="6" fillId="2" borderId="22" xfId="0" applyFont="1" applyFill="1" applyBorder="1" applyAlignment="1">
      <alignment horizontal="center" vertical="center" textRotation="90" wrapText="1"/>
    </xf>
    <xf numFmtId="0" fontId="6" fillId="2" borderId="31" xfId="0" applyFont="1" applyFill="1" applyBorder="1" applyAlignment="1">
      <alignment horizontal="center" vertical="center" textRotation="90" wrapText="1"/>
    </xf>
    <xf numFmtId="0" fontId="1" fillId="2" borderId="32"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8" fillId="2" borderId="34"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40" fillId="2" borderId="0" xfId="0" applyFont="1" applyFill="1" applyBorder="1" applyAlignment="1">
      <alignment horizontal="center" textRotation="90" wrapText="1"/>
    </xf>
    <xf numFmtId="0" fontId="45" fillId="15" borderId="35" xfId="0" applyFont="1" applyFill="1" applyBorder="1" applyAlignment="1">
      <alignment horizontal="center" vertical="center" wrapText="1"/>
    </xf>
    <xf numFmtId="0" fontId="45" fillId="15" borderId="36" xfId="0" applyFont="1" applyFill="1" applyBorder="1" applyAlignment="1">
      <alignment horizontal="center" vertical="center" wrapText="1"/>
    </xf>
    <xf numFmtId="0" fontId="45" fillId="15" borderId="37" xfId="0" applyFont="1" applyFill="1" applyBorder="1" applyAlignment="1">
      <alignment horizontal="center" vertical="center" wrapText="1"/>
    </xf>
    <xf numFmtId="0" fontId="39" fillId="2" borderId="0" xfId="0" applyFont="1" applyFill="1" applyBorder="1" applyAlignment="1">
      <alignment horizontal="center" vertical="center" wrapText="1"/>
    </xf>
    <xf numFmtId="0" fontId="0" fillId="0" borderId="0" xfId="0" applyAlignment="1">
      <alignment horizontal="center"/>
    </xf>
    <xf numFmtId="0" fontId="2" fillId="2" borderId="38" xfId="0" applyFont="1" applyFill="1" applyBorder="1" applyAlignment="1">
      <alignment horizontal="center" wrapText="1"/>
    </xf>
    <xf numFmtId="0" fontId="2" fillId="2" borderId="25" xfId="0" applyFont="1" applyFill="1" applyBorder="1" applyAlignment="1">
      <alignment horizontal="center" wrapText="1"/>
    </xf>
    <xf numFmtId="0" fontId="5" fillId="0" borderId="28" xfId="0" applyFont="1" applyBorder="1" applyAlignment="1">
      <alignment horizontal="center"/>
    </xf>
    <xf numFmtId="0" fontId="5" fillId="0" borderId="29" xfId="0" applyFont="1" applyBorder="1" applyAlignment="1">
      <alignment horizontal="center"/>
    </xf>
    <xf numFmtId="0" fontId="3" fillId="4" borderId="28" xfId="0" applyFont="1" applyFill="1" applyBorder="1" applyAlignment="1">
      <alignment horizontal="left" vertical="center" wrapText="1"/>
    </xf>
    <xf numFmtId="0" fontId="3" fillId="4" borderId="29" xfId="0" applyFont="1" applyFill="1" applyBorder="1" applyAlignment="1">
      <alignment horizontal="left" vertical="center" wrapText="1"/>
    </xf>
    <xf numFmtId="0" fontId="3" fillId="4" borderId="14" xfId="0" applyFont="1" applyFill="1" applyBorder="1" applyAlignment="1">
      <alignment horizontal="left" vertical="center" wrapText="1"/>
    </xf>
    <xf numFmtId="0" fontId="3" fillId="6" borderId="28" xfId="0" applyFont="1" applyFill="1" applyBorder="1" applyAlignment="1">
      <alignment horizontal="justify" vertical="top" wrapText="1"/>
    </xf>
    <xf numFmtId="0" fontId="3" fillId="6" borderId="29" xfId="0" applyFont="1" applyFill="1" applyBorder="1" applyAlignment="1">
      <alignment horizontal="justify" vertical="top" wrapText="1"/>
    </xf>
    <xf numFmtId="0" fontId="3" fillId="6" borderId="14" xfId="0" applyFont="1" applyFill="1" applyBorder="1" applyAlignment="1">
      <alignment horizontal="justify" vertical="top" wrapText="1"/>
    </xf>
    <xf numFmtId="0" fontId="3" fillId="6" borderId="28" xfId="0" applyFont="1" applyFill="1" applyBorder="1" applyAlignment="1">
      <alignment horizontal="left" vertical="center" wrapText="1"/>
    </xf>
    <xf numFmtId="0" fontId="3" fillId="6" borderId="29" xfId="0" applyFont="1" applyFill="1" applyBorder="1" applyAlignment="1">
      <alignment horizontal="left" vertical="center" wrapText="1"/>
    </xf>
    <xf numFmtId="0" fontId="3" fillId="9" borderId="28" xfId="0" applyFont="1" applyFill="1" applyBorder="1" applyAlignment="1">
      <alignment horizontal="left" vertical="center" wrapText="1"/>
    </xf>
    <xf numFmtId="0" fontId="3" fillId="9" borderId="29" xfId="0" applyFont="1" applyFill="1" applyBorder="1" applyAlignment="1">
      <alignment horizontal="left" vertical="center" wrapText="1"/>
    </xf>
    <xf numFmtId="0" fontId="3" fillId="9" borderId="14" xfId="0" applyFont="1" applyFill="1" applyBorder="1" applyAlignment="1">
      <alignment horizontal="left" vertical="center" wrapText="1"/>
    </xf>
    <xf numFmtId="0" fontId="3" fillId="10" borderId="28" xfId="0" applyFont="1" applyFill="1" applyBorder="1" applyAlignment="1">
      <alignment horizontal="justify" vertical="top" wrapText="1"/>
    </xf>
    <xf numFmtId="0" fontId="3" fillId="10" borderId="29" xfId="0" applyFont="1" applyFill="1" applyBorder="1" applyAlignment="1">
      <alignment horizontal="justify" vertical="top" wrapText="1"/>
    </xf>
    <xf numFmtId="0" fontId="3" fillId="10" borderId="14" xfId="0" applyFont="1" applyFill="1" applyBorder="1" applyAlignment="1">
      <alignment horizontal="justify" vertical="top" wrapText="1"/>
    </xf>
    <xf numFmtId="0" fontId="3" fillId="10" borderId="28" xfId="0" applyFont="1" applyFill="1" applyBorder="1" applyAlignment="1">
      <alignment horizontal="left" vertical="center" wrapText="1"/>
    </xf>
    <xf numFmtId="0" fontId="3" fillId="10" borderId="29" xfId="0" applyFont="1" applyFill="1" applyBorder="1" applyAlignment="1">
      <alignment horizontal="left" vertical="center" wrapText="1"/>
    </xf>
    <xf numFmtId="9" fontId="8" fillId="0" borderId="39" xfId="0" applyNumberFormat="1" applyFont="1" applyBorder="1" applyAlignment="1">
      <alignment horizontal="center" vertical="center"/>
    </xf>
    <xf numFmtId="0" fontId="8" fillId="0" borderId="21" xfId="0" applyFont="1" applyBorder="1" applyAlignment="1">
      <alignment horizontal="center" vertical="center"/>
    </xf>
    <xf numFmtId="0" fontId="8" fillId="0" borderId="40" xfId="0" applyFont="1" applyBorder="1" applyAlignment="1">
      <alignment horizontal="center" vertical="center"/>
    </xf>
    <xf numFmtId="0" fontId="1" fillId="9" borderId="39" xfId="0" applyFont="1" applyFill="1" applyBorder="1" applyAlignment="1">
      <alignment horizontal="center" vertical="center" wrapText="1"/>
    </xf>
    <xf numFmtId="0" fontId="1" fillId="9" borderId="21" xfId="0" applyFont="1" applyFill="1" applyBorder="1" applyAlignment="1">
      <alignment horizontal="center" vertical="center" wrapText="1"/>
    </xf>
    <xf numFmtId="0" fontId="1" fillId="9" borderId="40" xfId="0" applyFont="1" applyFill="1" applyBorder="1" applyAlignment="1">
      <alignment horizontal="center" vertical="center" wrapText="1"/>
    </xf>
    <xf numFmtId="0" fontId="8" fillId="0" borderId="2" xfId="0" applyFont="1" applyBorder="1" applyAlignment="1">
      <alignment horizontal="left" vertical="center" wrapText="1"/>
    </xf>
    <xf numFmtId="0" fontId="6" fillId="0" borderId="1" xfId="0" applyFont="1" applyBorder="1" applyAlignment="1">
      <alignment horizontal="left" vertical="center" wrapText="1"/>
    </xf>
    <xf numFmtId="0" fontId="6" fillId="0" borderId="23" xfId="0" applyFont="1" applyBorder="1" applyAlignment="1">
      <alignment horizontal="left" vertical="center" wrapText="1"/>
    </xf>
    <xf numFmtId="0" fontId="19" fillId="0" borderId="2" xfId="0" applyFont="1" applyBorder="1" applyAlignment="1">
      <alignment horizontal="left" vertical="center" wrapText="1"/>
    </xf>
    <xf numFmtId="0" fontId="3" fillId="0" borderId="1" xfId="0" applyFont="1" applyBorder="1" applyAlignment="1">
      <alignment horizontal="left" vertical="center" wrapText="1"/>
    </xf>
    <xf numFmtId="0" fontId="3" fillId="0" borderId="23" xfId="0" applyFont="1" applyBorder="1" applyAlignment="1">
      <alignment horizontal="left" vertical="center" wrapText="1"/>
    </xf>
    <xf numFmtId="0" fontId="1" fillId="0" borderId="39"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40" xfId="0" applyFont="1" applyBorder="1" applyAlignment="1">
      <alignment horizontal="center" vertical="center" wrapText="1"/>
    </xf>
    <xf numFmtId="2" fontId="8" fillId="0" borderId="21" xfId="0" applyNumberFormat="1" applyFont="1" applyBorder="1" applyAlignment="1">
      <alignment horizontal="center" vertical="center" wrapText="1"/>
    </xf>
    <xf numFmtId="2" fontId="8" fillId="0" borderId="40" xfId="0" applyNumberFormat="1" applyFont="1" applyBorder="1" applyAlignment="1">
      <alignment horizontal="center" vertical="center" wrapText="1"/>
    </xf>
    <xf numFmtId="0" fontId="33" fillId="0" borderId="39" xfId="0" applyFont="1" applyBorder="1" applyAlignment="1">
      <alignment horizontal="center" vertical="center" wrapText="1"/>
    </xf>
    <xf numFmtId="0" fontId="33" fillId="0" borderId="21" xfId="0" applyFont="1" applyBorder="1"/>
    <xf numFmtId="0" fontId="33" fillId="0" borderId="40" xfId="0" applyFont="1" applyBorder="1"/>
    <xf numFmtId="0" fontId="33" fillId="0" borderId="39" xfId="0" applyFont="1" applyBorder="1" applyAlignment="1">
      <alignment horizontal="center" vertical="center"/>
    </xf>
    <xf numFmtId="0" fontId="33" fillId="0" borderId="21" xfId="0" applyFont="1" applyBorder="1" applyAlignment="1">
      <alignment vertical="center"/>
    </xf>
    <xf numFmtId="0" fontId="33" fillId="0" borderId="40" xfId="0" applyFont="1" applyBorder="1" applyAlignment="1">
      <alignment vertical="center"/>
    </xf>
    <xf numFmtId="0" fontId="1" fillId="0" borderId="39" xfId="0" applyFont="1" applyBorder="1" applyAlignment="1">
      <alignment horizontal="center" vertical="center"/>
    </xf>
    <xf numFmtId="0" fontId="1" fillId="0" borderId="21" xfId="0" applyFont="1" applyBorder="1" applyAlignment="1">
      <alignment horizontal="center" vertical="center"/>
    </xf>
    <xf numFmtId="0" fontId="1" fillId="0" borderId="40" xfId="0" applyFont="1" applyBorder="1" applyAlignment="1">
      <alignment horizontal="center" vertical="center"/>
    </xf>
    <xf numFmtId="0" fontId="1" fillId="0" borderId="38" xfId="0" applyFont="1" applyBorder="1" applyAlignment="1">
      <alignment horizontal="center" vertical="center"/>
    </xf>
    <xf numFmtId="0" fontId="1" fillId="0" borderId="19" xfId="0" applyFont="1" applyBorder="1" applyAlignment="1">
      <alignment horizontal="center" vertical="center"/>
    </xf>
    <xf numFmtId="0" fontId="1" fillId="0" borderId="41" xfId="0" applyFont="1" applyBorder="1" applyAlignment="1">
      <alignment horizontal="center" vertical="center"/>
    </xf>
    <xf numFmtId="0" fontId="32" fillId="0" borderId="42" xfId="0" applyFont="1" applyBorder="1" applyAlignment="1">
      <alignment horizontal="left" vertical="center" wrapText="1"/>
    </xf>
    <xf numFmtId="0" fontId="32" fillId="0" borderId="43" xfId="0" applyFont="1" applyBorder="1" applyAlignment="1">
      <alignment horizontal="left" vertical="center" wrapText="1"/>
    </xf>
    <xf numFmtId="0" fontId="32" fillId="0" borderId="44" xfId="0" applyFont="1" applyBorder="1" applyAlignment="1">
      <alignment horizontal="left" vertical="center" wrapText="1"/>
    </xf>
    <xf numFmtId="0" fontId="6" fillId="0" borderId="5" xfId="0" applyFont="1" applyBorder="1" applyAlignment="1">
      <alignment horizontal="left" vertical="center" wrapText="1"/>
    </xf>
    <xf numFmtId="0" fontId="3" fillId="0" borderId="2" xfId="0" applyFont="1" applyBorder="1" applyAlignment="1">
      <alignment horizontal="left" vertical="center" wrapText="1"/>
    </xf>
    <xf numFmtId="0" fontId="3" fillId="0" borderId="5" xfId="0" applyFont="1" applyBorder="1" applyAlignment="1">
      <alignment horizontal="left" vertical="center" wrapText="1"/>
    </xf>
    <xf numFmtId="1" fontId="23" fillId="0" borderId="2" xfId="0" applyNumberFormat="1" applyFont="1" applyBorder="1" applyAlignment="1">
      <alignment horizontal="center" vertical="center" wrapText="1"/>
    </xf>
    <xf numFmtId="1" fontId="23" fillId="0" borderId="1" xfId="0" applyNumberFormat="1" applyFont="1" applyBorder="1" applyAlignment="1">
      <alignment horizontal="center" vertical="center" wrapText="1"/>
    </xf>
    <xf numFmtId="1" fontId="23" fillId="0" borderId="5" xfId="0" applyNumberFormat="1" applyFont="1" applyBorder="1" applyAlignment="1">
      <alignment horizontal="center" vertical="center" wrapText="1"/>
    </xf>
    <xf numFmtId="0" fontId="12" fillId="9" borderId="39" xfId="0" applyFont="1" applyFill="1" applyBorder="1" applyAlignment="1">
      <alignment horizontal="center" vertical="center" wrapText="1"/>
    </xf>
    <xf numFmtId="0" fontId="12" fillId="9" borderId="21" xfId="0" applyFont="1" applyFill="1" applyBorder="1" applyAlignment="1">
      <alignment horizontal="center" vertical="center" wrapText="1"/>
    </xf>
    <xf numFmtId="0" fontId="12" fillId="9" borderId="40" xfId="0" applyFont="1" applyFill="1" applyBorder="1" applyAlignment="1">
      <alignment horizontal="center" vertical="center" wrapText="1"/>
    </xf>
    <xf numFmtId="1" fontId="8" fillId="0" borderId="39" xfId="0" applyNumberFormat="1" applyFont="1" applyBorder="1" applyAlignment="1">
      <alignment horizontal="center" vertical="center"/>
    </xf>
    <xf numFmtId="1" fontId="21" fillId="0" borderId="39" xfId="0" applyNumberFormat="1" applyFont="1" applyBorder="1" applyAlignment="1">
      <alignment horizontal="center" vertical="center"/>
    </xf>
    <xf numFmtId="0" fontId="21" fillId="0" borderId="21" xfId="0" applyFont="1" applyBorder="1" applyAlignment="1">
      <alignment horizontal="center" vertical="center"/>
    </xf>
    <xf numFmtId="0" fontId="21" fillId="0" borderId="40" xfId="0" applyFont="1" applyBorder="1" applyAlignment="1">
      <alignment horizontal="center" vertical="center"/>
    </xf>
    <xf numFmtId="0" fontId="12" fillId="10" borderId="39" xfId="0" applyFont="1" applyFill="1" applyBorder="1" applyAlignment="1">
      <alignment horizontal="center" vertical="center" wrapText="1"/>
    </xf>
    <xf numFmtId="0" fontId="12" fillId="10" borderId="21" xfId="0" applyFont="1" applyFill="1" applyBorder="1" applyAlignment="1">
      <alignment horizontal="center" vertical="center" wrapText="1"/>
    </xf>
    <xf numFmtId="0" fontId="12" fillId="10" borderId="40" xfId="0" applyFont="1" applyFill="1" applyBorder="1" applyAlignment="1">
      <alignment horizontal="center" vertical="center" wrapText="1"/>
    </xf>
    <xf numFmtId="0" fontId="5" fillId="0" borderId="39" xfId="0" applyFont="1" applyBorder="1" applyAlignment="1">
      <alignment horizontal="center" vertical="center"/>
    </xf>
    <xf numFmtId="0" fontId="5" fillId="0" borderId="21" xfId="0" applyFont="1" applyBorder="1" applyAlignment="1">
      <alignment horizontal="center" vertical="center"/>
    </xf>
    <xf numFmtId="0" fontId="27" fillId="0" borderId="39" xfId="0" applyFont="1" applyBorder="1" applyAlignment="1">
      <alignment horizontal="center" vertical="center"/>
    </xf>
    <xf numFmtId="0" fontId="27" fillId="0" borderId="21" xfId="0" applyFont="1" applyBorder="1" applyAlignment="1">
      <alignment horizontal="center" vertical="center"/>
    </xf>
    <xf numFmtId="0" fontId="32" fillId="0" borderId="45" xfId="0" applyFont="1" applyBorder="1" applyAlignment="1">
      <alignment horizontal="left" vertical="center" wrapText="1"/>
    </xf>
    <xf numFmtId="0" fontId="34" fillId="0" borderId="1" xfId="0" applyFont="1" applyBorder="1" applyAlignment="1">
      <alignment horizontal="left" vertical="center" wrapText="1"/>
    </xf>
    <xf numFmtId="0" fontId="34" fillId="0" borderId="23" xfId="0" applyFont="1" applyBorder="1" applyAlignment="1">
      <alignment horizontal="left" vertical="center" wrapText="1"/>
    </xf>
    <xf numFmtId="0" fontId="19" fillId="0" borderId="1" xfId="0" applyFont="1" applyBorder="1" applyAlignment="1">
      <alignment horizontal="left" vertical="center" wrapText="1"/>
    </xf>
    <xf numFmtId="0" fontId="19" fillId="0" borderId="23" xfId="0" applyFont="1" applyBorder="1" applyAlignment="1">
      <alignment horizontal="left" vertical="center" wrapText="1"/>
    </xf>
    <xf numFmtId="0" fontId="12" fillId="16" borderId="39" xfId="0" applyFont="1" applyFill="1" applyBorder="1" applyAlignment="1">
      <alignment horizontal="center" vertical="center" wrapText="1"/>
    </xf>
    <xf numFmtId="0" fontId="12" fillId="16" borderId="21" xfId="0" applyFont="1" applyFill="1" applyBorder="1" applyAlignment="1">
      <alignment horizontal="center" vertical="center" wrapText="1"/>
    </xf>
    <xf numFmtId="0" fontId="12" fillId="16" borderId="40" xfId="0" applyFont="1" applyFill="1" applyBorder="1" applyAlignment="1">
      <alignment horizontal="center" vertical="center" wrapText="1"/>
    </xf>
    <xf numFmtId="0" fontId="1" fillId="17" borderId="11" xfId="0" applyFont="1" applyFill="1" applyBorder="1" applyAlignment="1">
      <alignment horizontal="center" vertical="center" wrapText="1"/>
    </xf>
    <xf numFmtId="0" fontId="1" fillId="17" borderId="22" xfId="0" applyFont="1" applyFill="1" applyBorder="1" applyAlignment="1">
      <alignment horizontal="center" vertical="center" wrapText="1"/>
    </xf>
    <xf numFmtId="0" fontId="1" fillId="17" borderId="31" xfId="0" applyFont="1" applyFill="1" applyBorder="1" applyAlignment="1">
      <alignment horizontal="center" vertical="center" wrapText="1"/>
    </xf>
    <xf numFmtId="0" fontId="19" fillId="0" borderId="2"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9" fillId="0" borderId="23" xfId="0" applyFont="1" applyFill="1" applyBorder="1" applyAlignment="1">
      <alignment horizontal="left" vertical="center" wrapText="1"/>
    </xf>
    <xf numFmtId="2" fontId="8" fillId="0" borderId="39" xfId="0" applyNumberFormat="1" applyFont="1" applyBorder="1" applyAlignment="1">
      <alignment horizontal="center" vertical="center" wrapText="1"/>
    </xf>
    <xf numFmtId="0" fontId="31" fillId="0" borderId="39" xfId="0" applyFont="1" applyBorder="1" applyAlignment="1">
      <alignment horizontal="center" vertical="center" wrapText="1"/>
    </xf>
    <xf numFmtId="0" fontId="31" fillId="0" borderId="21" xfId="0" applyFont="1" applyBorder="1"/>
    <xf numFmtId="0" fontId="31" fillId="0" borderId="40" xfId="0" applyFont="1" applyBorder="1"/>
    <xf numFmtId="0" fontId="31" fillId="0" borderId="39" xfId="0" applyFont="1" applyBorder="1" applyAlignment="1">
      <alignment horizontal="center" vertical="center"/>
    </xf>
    <xf numFmtId="0" fontId="31" fillId="0" borderId="21" xfId="0" applyFont="1" applyBorder="1" applyAlignment="1">
      <alignment vertical="center"/>
    </xf>
    <xf numFmtId="0" fontId="31" fillId="0" borderId="40" xfId="0" applyFont="1" applyBorder="1" applyAlignment="1">
      <alignment vertical="center"/>
    </xf>
    <xf numFmtId="0" fontId="1" fillId="7" borderId="11" xfId="0" applyFont="1" applyFill="1" applyBorder="1" applyAlignment="1">
      <alignment horizontal="center" vertical="center" textRotation="90" wrapText="1"/>
    </xf>
    <xf numFmtId="0" fontId="1" fillId="7" borderId="22" xfId="0" applyFont="1" applyFill="1" applyBorder="1" applyAlignment="1">
      <alignment horizontal="center" vertical="center" textRotation="90" wrapText="1"/>
    </xf>
    <xf numFmtId="0" fontId="1" fillId="7" borderId="31" xfId="0" applyFont="1" applyFill="1" applyBorder="1" applyAlignment="1">
      <alignment horizontal="center" vertical="center" textRotation="90" wrapText="1"/>
    </xf>
    <xf numFmtId="0" fontId="7" fillId="0" borderId="42" xfId="0" applyFont="1" applyBorder="1" applyAlignment="1">
      <alignment horizontal="left" vertical="center" wrapText="1"/>
    </xf>
    <xf numFmtId="0" fontId="7" fillId="0" borderId="43" xfId="0" applyFont="1" applyBorder="1" applyAlignment="1">
      <alignment horizontal="left" vertical="center" wrapText="1"/>
    </xf>
    <xf numFmtId="0" fontId="7" fillId="0" borderId="44" xfId="0" applyFont="1" applyBorder="1" applyAlignment="1">
      <alignment horizontal="left" vertical="center" wrapText="1"/>
    </xf>
    <xf numFmtId="0" fontId="19" fillId="0" borderId="2" xfId="0" applyFont="1" applyBorder="1" applyAlignment="1">
      <alignment horizontal="justify" vertical="center" wrapText="1"/>
    </xf>
    <xf numFmtId="0" fontId="19" fillId="0" borderId="1" xfId="0" applyFont="1" applyBorder="1" applyAlignment="1">
      <alignment horizontal="justify" vertical="center" wrapText="1"/>
    </xf>
    <xf numFmtId="0" fontId="19" fillId="0" borderId="23" xfId="0" applyFont="1" applyBorder="1" applyAlignment="1">
      <alignment horizontal="justify" vertical="center" wrapText="1"/>
    </xf>
    <xf numFmtId="0" fontId="19" fillId="2" borderId="2" xfId="0" applyFont="1" applyFill="1" applyBorder="1" applyAlignment="1">
      <alignment horizontal="left" vertical="center" wrapText="1"/>
    </xf>
    <xf numFmtId="0" fontId="19" fillId="2" borderId="1" xfId="0" applyFont="1" applyFill="1" applyBorder="1" applyAlignment="1">
      <alignment horizontal="left" vertical="center" wrapText="1"/>
    </xf>
    <xf numFmtId="0" fontId="19" fillId="2" borderId="5" xfId="0" applyFont="1" applyFill="1" applyBorder="1" applyAlignment="1">
      <alignment horizontal="left" vertical="center" wrapText="1"/>
    </xf>
    <xf numFmtId="0" fontId="19" fillId="0" borderId="5" xfId="0" applyFont="1" applyFill="1" applyBorder="1" applyAlignment="1">
      <alignment horizontal="left" vertical="center" wrapText="1"/>
    </xf>
    <xf numFmtId="0" fontId="5" fillId="12" borderId="2" xfId="0" applyFont="1" applyFill="1" applyBorder="1" applyAlignment="1">
      <alignment horizontal="center" vertical="center"/>
    </xf>
    <xf numFmtId="0" fontId="5" fillId="12" borderId="1" xfId="0" applyFont="1" applyFill="1" applyBorder="1" applyAlignment="1">
      <alignment horizontal="center" vertical="center"/>
    </xf>
    <xf numFmtId="0" fontId="5" fillId="12" borderId="1" xfId="0" applyFont="1" applyFill="1" applyBorder="1" applyAlignment="1">
      <alignment horizontal="center" vertical="center" textRotation="90" wrapText="1"/>
    </xf>
    <xf numFmtId="0" fontId="5" fillId="12" borderId="23" xfId="0" applyFont="1" applyFill="1" applyBorder="1" applyAlignment="1">
      <alignment horizontal="center" vertical="center" textRotation="90" wrapText="1"/>
    </xf>
    <xf numFmtId="0" fontId="5" fillId="12" borderId="1" xfId="0" applyFont="1" applyFill="1" applyBorder="1" applyAlignment="1">
      <alignment horizontal="center" vertical="center" wrapText="1"/>
    </xf>
    <xf numFmtId="0" fontId="5" fillId="0" borderId="39" xfId="0" applyFont="1" applyBorder="1" applyAlignment="1">
      <alignment horizontal="center" vertical="center" textRotation="90" wrapText="1"/>
    </xf>
    <xf numFmtId="0" fontId="5" fillId="0" borderId="21" xfId="0" applyFont="1" applyBorder="1" applyAlignment="1">
      <alignment horizontal="center" vertical="center" textRotation="90" wrapText="1"/>
    </xf>
    <xf numFmtId="0" fontId="5" fillId="0" borderId="40" xfId="0" applyFont="1" applyBorder="1" applyAlignment="1">
      <alignment horizontal="center" vertical="center" textRotation="90" wrapText="1"/>
    </xf>
    <xf numFmtId="0" fontId="5" fillId="0" borderId="39" xfId="0" applyFont="1" applyFill="1" applyBorder="1" applyAlignment="1">
      <alignment horizontal="center" vertical="center" textRotation="90" wrapText="1"/>
    </xf>
    <xf numFmtId="0" fontId="5" fillId="0" borderId="21" xfId="0" applyFont="1" applyFill="1" applyBorder="1" applyAlignment="1">
      <alignment horizontal="center" vertical="center" textRotation="90" wrapText="1"/>
    </xf>
    <xf numFmtId="0" fontId="5" fillId="0" borderId="40" xfId="0" applyFont="1" applyFill="1" applyBorder="1" applyAlignment="1">
      <alignment horizontal="center" vertical="center" textRotation="90" wrapText="1"/>
    </xf>
    <xf numFmtId="0" fontId="11" fillId="0" borderId="39" xfId="0" applyFont="1" applyFill="1" applyBorder="1" applyAlignment="1">
      <alignment horizontal="center" vertical="center" wrapText="1"/>
    </xf>
    <xf numFmtId="0" fontId="11" fillId="0" borderId="21" xfId="0" applyFont="1" applyFill="1" applyBorder="1" applyAlignment="1">
      <alignment horizontal="center" vertical="center" wrapText="1"/>
    </xf>
    <xf numFmtId="0" fontId="11" fillId="0" borderId="40" xfId="0" applyFont="1" applyFill="1" applyBorder="1" applyAlignment="1">
      <alignment horizontal="center" vertical="center" wrapText="1"/>
    </xf>
    <xf numFmtId="0" fontId="5" fillId="0" borderId="40" xfId="0" applyFont="1" applyBorder="1" applyAlignment="1">
      <alignment horizontal="center" vertical="center"/>
    </xf>
    <xf numFmtId="0" fontId="27" fillId="0" borderId="40" xfId="0" applyFont="1" applyBorder="1" applyAlignment="1">
      <alignment horizontal="center" vertical="center"/>
    </xf>
    <xf numFmtId="1" fontId="8" fillId="0" borderId="21" xfId="0" applyNumberFormat="1" applyFont="1" applyBorder="1" applyAlignment="1">
      <alignment horizontal="center" vertical="center"/>
    </xf>
    <xf numFmtId="1" fontId="8" fillId="0" borderId="40" xfId="0" applyNumberFormat="1" applyFont="1" applyBorder="1" applyAlignment="1">
      <alignment horizontal="center" vertical="center"/>
    </xf>
    <xf numFmtId="0" fontId="5" fillId="12" borderId="23" xfId="0" applyFont="1" applyFill="1" applyBorder="1" applyAlignment="1">
      <alignment horizontal="center" vertical="center" wrapText="1"/>
    </xf>
    <xf numFmtId="0" fontId="5" fillId="12" borderId="21" xfId="0" applyFont="1" applyFill="1" applyBorder="1" applyAlignment="1">
      <alignment horizontal="center" vertical="center" wrapText="1"/>
    </xf>
    <xf numFmtId="0" fontId="5" fillId="12" borderId="48" xfId="0" applyFont="1" applyFill="1" applyBorder="1" applyAlignment="1">
      <alignment horizontal="center" vertical="center" wrapText="1"/>
    </xf>
    <xf numFmtId="0" fontId="5" fillId="12" borderId="49" xfId="0" applyFont="1" applyFill="1" applyBorder="1" applyAlignment="1">
      <alignment horizontal="center" vertical="center" wrapText="1"/>
    </xf>
    <xf numFmtId="0" fontId="5" fillId="12" borderId="42" xfId="0" applyFont="1" applyFill="1" applyBorder="1" applyAlignment="1">
      <alignment horizontal="center" vertical="center" wrapText="1"/>
    </xf>
    <xf numFmtId="0" fontId="5" fillId="12" borderId="39" xfId="0" applyFont="1" applyFill="1" applyBorder="1" applyAlignment="1">
      <alignment horizontal="center" vertical="center" wrapText="1"/>
    </xf>
    <xf numFmtId="0" fontId="1" fillId="12" borderId="39" xfId="0" applyFont="1" applyFill="1" applyBorder="1" applyAlignment="1">
      <alignment horizontal="center" vertical="center" wrapText="1"/>
    </xf>
    <xf numFmtId="0" fontId="1" fillId="12" borderId="21" xfId="0" applyFont="1" applyFill="1" applyBorder="1" applyAlignment="1">
      <alignment horizontal="center" vertical="center" wrapText="1"/>
    </xf>
    <xf numFmtId="0" fontId="5" fillId="12" borderId="2" xfId="0" applyFont="1" applyFill="1" applyBorder="1" applyAlignment="1">
      <alignment horizontal="center" vertical="center" wrapText="1"/>
    </xf>
    <xf numFmtId="0" fontId="12" fillId="0" borderId="2" xfId="0" applyFont="1" applyBorder="1" applyAlignment="1">
      <alignment horizontal="center"/>
    </xf>
    <xf numFmtId="0" fontId="12" fillId="0" borderId="3" xfId="0" applyFont="1" applyBorder="1" applyAlignment="1">
      <alignment horizontal="center"/>
    </xf>
    <xf numFmtId="0" fontId="12" fillId="0" borderId="1" xfId="0" applyFont="1" applyBorder="1" applyAlignment="1">
      <alignment horizontal="center"/>
    </xf>
    <xf numFmtId="0" fontId="12" fillId="0" borderId="4" xfId="0" applyFont="1" applyBorder="1" applyAlignment="1">
      <alignment horizontal="center"/>
    </xf>
    <xf numFmtId="0" fontId="12" fillId="0" borderId="5" xfId="0" applyFont="1" applyBorder="1" applyAlignment="1">
      <alignment horizontal="center"/>
    </xf>
    <xf numFmtId="0" fontId="12" fillId="0" borderId="6" xfId="0" applyFont="1" applyBorder="1" applyAlignment="1">
      <alignment horizontal="center"/>
    </xf>
    <xf numFmtId="0" fontId="5" fillId="0" borderId="0" xfId="0" applyFont="1" applyAlignment="1">
      <alignment horizontal="left"/>
    </xf>
    <xf numFmtId="14" fontId="15" fillId="0" borderId="0" xfId="0" applyNumberFormat="1" applyFont="1" applyBorder="1" applyAlignment="1">
      <alignment horizontal="center"/>
    </xf>
    <xf numFmtId="0" fontId="12" fillId="0" borderId="25" xfId="0" applyFont="1" applyBorder="1" applyAlignment="1">
      <alignment horizontal="center" vertical="center" wrapText="1"/>
    </xf>
    <xf numFmtId="0" fontId="12" fillId="0" borderId="47"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20"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50" xfId="0" applyFont="1" applyBorder="1" applyAlignment="1">
      <alignment horizontal="center" vertical="center" wrapText="1"/>
    </xf>
    <xf numFmtId="0" fontId="14" fillId="0" borderId="2" xfId="0" applyFont="1" applyBorder="1" applyAlignment="1">
      <alignment horizontal="center" vertical="center"/>
    </xf>
    <xf numFmtId="0" fontId="14" fillId="0" borderId="1" xfId="0" applyFont="1" applyBorder="1" applyAlignment="1">
      <alignment horizontal="center" vertical="center"/>
    </xf>
    <xf numFmtId="0" fontId="14" fillId="0" borderId="5" xfId="0" applyFont="1" applyBorder="1" applyAlignment="1">
      <alignment horizontal="center" vertical="center"/>
    </xf>
    <xf numFmtId="0" fontId="18" fillId="12" borderId="23" xfId="0" applyFont="1" applyFill="1" applyBorder="1" applyAlignment="1">
      <alignment horizontal="center" vertical="center" wrapText="1"/>
    </xf>
    <xf numFmtId="0" fontId="18" fillId="12" borderId="21" xfId="0" applyFont="1" applyFill="1" applyBorder="1" applyAlignment="1">
      <alignment horizontal="center" vertical="center" wrapText="1"/>
    </xf>
    <xf numFmtId="0" fontId="11" fillId="12" borderId="46" xfId="0" applyFont="1" applyFill="1" applyBorder="1" applyAlignment="1">
      <alignment horizontal="center" vertical="center" wrapText="1"/>
    </xf>
    <xf numFmtId="0" fontId="11" fillId="12" borderId="44" xfId="0" applyFont="1" applyFill="1" applyBorder="1" applyAlignment="1">
      <alignment horizontal="center" vertical="center" wrapText="1"/>
    </xf>
    <xf numFmtId="0" fontId="11" fillId="12" borderId="23" xfId="0" applyFont="1" applyFill="1" applyBorder="1" applyAlignment="1">
      <alignment horizontal="center" vertical="center" wrapText="1"/>
    </xf>
    <xf numFmtId="0" fontId="11" fillId="12" borderId="21" xfId="0" applyFont="1" applyFill="1" applyBorder="1" applyAlignment="1">
      <alignment horizontal="center" vertical="center" wrapText="1"/>
    </xf>
    <xf numFmtId="0" fontId="12" fillId="12" borderId="38" xfId="0" applyFont="1" applyFill="1" applyBorder="1" applyAlignment="1">
      <alignment horizontal="center" vertical="center" wrapText="1"/>
    </xf>
    <xf numFmtId="0" fontId="12" fillId="12" borderId="47" xfId="0" applyFont="1" applyFill="1" applyBorder="1" applyAlignment="1">
      <alignment horizontal="center" vertical="center" wrapText="1"/>
    </xf>
    <xf numFmtId="0" fontId="12" fillId="12" borderId="19" xfId="0" applyFont="1" applyFill="1" applyBorder="1" applyAlignment="1">
      <alignment horizontal="center" vertical="center" wrapText="1"/>
    </xf>
    <xf numFmtId="0" fontId="12" fillId="12" borderId="20" xfId="0" applyFont="1" applyFill="1" applyBorder="1" applyAlignment="1">
      <alignment horizontal="center" vertical="center" wrapText="1"/>
    </xf>
    <xf numFmtId="0" fontId="12" fillId="12" borderId="34" xfId="0" applyFont="1" applyFill="1" applyBorder="1" applyAlignment="1">
      <alignment horizontal="center" vertical="center" wrapText="1"/>
    </xf>
    <xf numFmtId="0" fontId="12" fillId="12" borderId="13" xfId="0" applyFont="1" applyFill="1" applyBorder="1" applyAlignment="1">
      <alignment horizontal="center" vertical="center" wrapText="1"/>
    </xf>
    <xf numFmtId="0" fontId="1" fillId="11" borderId="39" xfId="0" applyFont="1" applyFill="1" applyBorder="1" applyAlignment="1">
      <alignment horizontal="center" vertical="center" wrapText="1"/>
    </xf>
    <xf numFmtId="0" fontId="1" fillId="11" borderId="21" xfId="0" applyFont="1" applyFill="1" applyBorder="1" applyAlignment="1">
      <alignment horizontal="center" vertical="center" wrapText="1"/>
    </xf>
    <xf numFmtId="0" fontId="1" fillId="11" borderId="40" xfId="0" applyFont="1" applyFill="1" applyBorder="1" applyAlignment="1">
      <alignment horizontal="center" vertical="center" wrapText="1"/>
    </xf>
    <xf numFmtId="0" fontId="56" fillId="0" borderId="39" xfId="0" applyFont="1" applyBorder="1" applyAlignment="1">
      <alignment horizontal="center" vertical="center" wrapText="1"/>
    </xf>
    <xf numFmtId="0" fontId="56" fillId="0" borderId="21" xfId="0" applyFont="1" applyBorder="1"/>
    <xf numFmtId="0" fontId="56" fillId="0" borderId="40" xfId="0" applyFont="1" applyBorder="1"/>
    <xf numFmtId="0" fontId="56" fillId="0" borderId="39" xfId="0" applyFont="1" applyBorder="1" applyAlignment="1">
      <alignment horizontal="center" vertical="center"/>
    </xf>
    <xf numFmtId="0" fontId="56" fillId="0" borderId="21" xfId="0" applyFont="1" applyBorder="1" applyAlignment="1">
      <alignment vertical="center"/>
    </xf>
    <xf numFmtId="0" fontId="56" fillId="0" borderId="40" xfId="0" applyFont="1" applyBorder="1" applyAlignment="1">
      <alignment vertical="center"/>
    </xf>
    <xf numFmtId="0" fontId="1" fillId="0" borderId="51" xfId="0" applyFont="1" applyBorder="1" applyAlignment="1">
      <alignment horizontal="center" vertical="center"/>
    </xf>
    <xf numFmtId="0" fontId="1" fillId="0" borderId="52" xfId="0" applyFont="1" applyBorder="1" applyAlignment="1">
      <alignment horizontal="center" vertical="center"/>
    </xf>
    <xf numFmtId="0" fontId="1" fillId="0" borderId="53" xfId="0" applyFont="1" applyBorder="1" applyAlignment="1">
      <alignment horizontal="center" vertical="center"/>
    </xf>
    <xf numFmtId="0" fontId="19" fillId="0" borderId="5" xfId="0" applyFont="1" applyBorder="1" applyAlignment="1">
      <alignment horizontal="left" vertical="center" wrapText="1"/>
    </xf>
    <xf numFmtId="0" fontId="7" fillId="0" borderId="39"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40" xfId="0" applyFont="1" applyBorder="1" applyAlignment="1">
      <alignment horizontal="center" vertical="center" wrapText="1"/>
    </xf>
    <xf numFmtId="0" fontId="23" fillId="0" borderId="2" xfId="0" applyFont="1" applyBorder="1" applyAlignment="1">
      <alignment horizontal="center" vertical="center"/>
    </xf>
    <xf numFmtId="0" fontId="23" fillId="0" borderId="1" xfId="0" applyFont="1" applyBorder="1" applyAlignment="1">
      <alignment horizontal="center" vertical="center"/>
    </xf>
    <xf numFmtId="0" fontId="23" fillId="0" borderId="5" xfId="0" applyFont="1" applyBorder="1" applyAlignment="1">
      <alignment horizontal="center" vertical="center"/>
    </xf>
    <xf numFmtId="0" fontId="32" fillId="0" borderId="15" xfId="0" applyFont="1" applyBorder="1" applyAlignment="1">
      <alignment horizontal="center" vertical="center" wrapText="1"/>
    </xf>
    <xf numFmtId="0" fontId="32" fillId="0" borderId="54" xfId="0" applyFont="1" applyBorder="1" applyAlignment="1">
      <alignment horizontal="center" vertical="center" wrapText="1"/>
    </xf>
    <xf numFmtId="0" fontId="32" fillId="0" borderId="55" xfId="0" applyFont="1" applyBorder="1" applyAlignment="1">
      <alignment horizontal="center" vertical="center" wrapText="1"/>
    </xf>
    <xf numFmtId="0" fontId="11" fillId="0" borderId="39"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40" xfId="0" applyFont="1" applyBorder="1" applyAlignment="1">
      <alignment horizontal="center" vertical="center" wrapText="1"/>
    </xf>
    <xf numFmtId="0" fontId="12" fillId="18" borderId="39" xfId="0" applyFont="1" applyFill="1" applyBorder="1" applyAlignment="1">
      <alignment horizontal="center" vertical="center" wrapText="1"/>
    </xf>
    <xf numFmtId="0" fontId="12" fillId="18" borderId="21" xfId="0" applyFont="1" applyFill="1" applyBorder="1" applyAlignment="1">
      <alignment horizontal="center" vertical="center" wrapText="1"/>
    </xf>
    <xf numFmtId="0" fontId="12" fillId="18" borderId="40" xfId="0" applyFont="1" applyFill="1" applyBorder="1" applyAlignment="1">
      <alignment horizontal="center" vertical="center" wrapText="1"/>
    </xf>
    <xf numFmtId="0" fontId="1" fillId="19" borderId="39" xfId="0" applyFont="1" applyFill="1" applyBorder="1" applyAlignment="1">
      <alignment horizontal="center" vertical="center" wrapText="1"/>
    </xf>
    <xf numFmtId="0" fontId="1" fillId="19" borderId="21" xfId="0" applyFont="1" applyFill="1" applyBorder="1" applyAlignment="1">
      <alignment horizontal="center" vertical="center" wrapText="1"/>
    </xf>
    <xf numFmtId="0" fontId="1" fillId="19" borderId="40" xfId="0" applyFont="1" applyFill="1" applyBorder="1" applyAlignment="1">
      <alignment horizontal="center" vertical="center" wrapText="1"/>
    </xf>
    <xf numFmtId="0" fontId="56" fillId="0" borderId="1" xfId="0" applyFont="1" applyBorder="1" applyAlignment="1">
      <alignment horizontal="center" vertical="center"/>
    </xf>
    <xf numFmtId="0" fontId="56" fillId="0" borderId="1" xfId="0" applyFont="1" applyBorder="1" applyAlignment="1">
      <alignment vertical="center"/>
    </xf>
    <xf numFmtId="0" fontId="5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 fillId="0" borderId="1" xfId="0" applyFont="1" applyBorder="1" applyAlignment="1">
      <alignment horizontal="center" vertical="center" wrapText="1"/>
    </xf>
    <xf numFmtId="2" fontId="8" fillId="0" borderId="1" xfId="0" applyNumberFormat="1" applyFont="1" applyBorder="1" applyAlignment="1">
      <alignment horizontal="center" vertical="center" wrapText="1"/>
    </xf>
    <xf numFmtId="0" fontId="56" fillId="0" borderId="1" xfId="0" applyFont="1" applyBorder="1" applyAlignment="1">
      <alignment horizontal="center" vertical="center" wrapText="1"/>
    </xf>
    <xf numFmtId="0" fontId="56" fillId="0" borderId="1" xfId="0" applyFont="1" applyBorder="1"/>
    <xf numFmtId="0" fontId="5" fillId="8" borderId="39" xfId="0" applyFont="1" applyFill="1" applyBorder="1" applyAlignment="1">
      <alignment horizontal="center" vertical="center" textRotation="90" wrapText="1"/>
    </xf>
    <xf numFmtId="0" fontId="5" fillId="8" borderId="21" xfId="0" applyFont="1" applyFill="1" applyBorder="1" applyAlignment="1">
      <alignment horizontal="center" vertical="center" textRotation="90" wrapText="1"/>
    </xf>
    <xf numFmtId="0" fontId="5" fillId="8" borderId="40" xfId="0" applyFont="1" applyFill="1" applyBorder="1" applyAlignment="1">
      <alignment horizontal="center" vertical="center" textRotation="90" wrapText="1"/>
    </xf>
    <xf numFmtId="0" fontId="11" fillId="8" borderId="39" xfId="0" applyFont="1" applyFill="1" applyBorder="1" applyAlignment="1">
      <alignment horizontal="center" vertical="center" wrapText="1"/>
    </xf>
    <xf numFmtId="0" fontId="11" fillId="8" borderId="21" xfId="0" applyFont="1" applyFill="1" applyBorder="1" applyAlignment="1">
      <alignment horizontal="center" vertical="center" wrapText="1"/>
    </xf>
    <xf numFmtId="0" fontId="11" fillId="8" borderId="40" xfId="0" applyFont="1" applyFill="1" applyBorder="1" applyAlignment="1">
      <alignment horizontal="center" vertical="center" wrapText="1"/>
    </xf>
    <xf numFmtId="0" fontId="12" fillId="19" borderId="39" xfId="0" applyFont="1" applyFill="1" applyBorder="1" applyAlignment="1">
      <alignment horizontal="center" vertical="center" wrapText="1"/>
    </xf>
    <xf numFmtId="0" fontId="12" fillId="19" borderId="21" xfId="0" applyFont="1" applyFill="1" applyBorder="1" applyAlignment="1">
      <alignment horizontal="center" vertical="center" wrapText="1"/>
    </xf>
    <xf numFmtId="0" fontId="12" fillId="19" borderId="40" xfId="0" applyFont="1" applyFill="1" applyBorder="1" applyAlignment="1">
      <alignment horizontal="center" vertical="center" wrapText="1"/>
    </xf>
    <xf numFmtId="0" fontId="55" fillId="0" borderId="39" xfId="0" applyFont="1" applyBorder="1" applyAlignment="1">
      <alignment horizontal="center" vertical="center"/>
    </xf>
    <xf numFmtId="0" fontId="55" fillId="0" borderId="21" xfId="0" applyFont="1" applyBorder="1" applyAlignment="1">
      <alignment horizontal="center" vertical="center"/>
    </xf>
    <xf numFmtId="0" fontId="57" fillId="0" borderId="15" xfId="0" applyFont="1" applyBorder="1" applyAlignment="1">
      <alignment horizontal="left" vertical="center" wrapText="1"/>
    </xf>
    <xf numFmtId="0" fontId="57" fillId="0" borderId="54" xfId="0" applyFont="1" applyBorder="1" applyAlignment="1">
      <alignment horizontal="left" vertical="center" wrapText="1"/>
    </xf>
    <xf numFmtId="0" fontId="57" fillId="0" borderId="55" xfId="0" applyFont="1" applyBorder="1" applyAlignment="1">
      <alignment horizontal="left" vertical="center" wrapText="1"/>
    </xf>
    <xf numFmtId="0" fontId="8" fillId="0" borderId="39" xfId="0" applyFont="1" applyBorder="1" applyAlignment="1">
      <alignment horizontal="left" vertical="center" wrapText="1"/>
    </xf>
    <xf numFmtId="0" fontId="8" fillId="0" borderId="21" xfId="0" applyFont="1" applyBorder="1" applyAlignment="1">
      <alignment horizontal="left" vertical="center" wrapText="1"/>
    </xf>
    <xf numFmtId="0" fontId="8" fillId="0" borderId="40" xfId="0" applyFont="1" applyBorder="1" applyAlignment="1">
      <alignment horizontal="left" vertical="center" wrapText="1"/>
    </xf>
    <xf numFmtId="0" fontId="19" fillId="0" borderId="39" xfId="0" applyFont="1" applyBorder="1" applyAlignment="1">
      <alignment horizontal="left" vertical="center" wrapText="1"/>
    </xf>
    <xf numFmtId="0" fontId="19" fillId="0" borderId="21" xfId="0" applyFont="1" applyBorder="1" applyAlignment="1">
      <alignment horizontal="left" vertical="center" wrapText="1"/>
    </xf>
    <xf numFmtId="0" fontId="19" fillId="0" borderId="40" xfId="0" applyFont="1" applyBorder="1" applyAlignment="1">
      <alignment horizontal="left" vertical="center" wrapText="1"/>
    </xf>
    <xf numFmtId="0" fontId="56" fillId="0" borderId="21" xfId="0" applyFont="1" applyBorder="1" applyAlignment="1">
      <alignment horizontal="center" vertical="center" wrapText="1"/>
    </xf>
    <xf numFmtId="0" fontId="56" fillId="0" borderId="40" xfId="0" applyFont="1" applyBorder="1" applyAlignment="1">
      <alignment horizontal="center" vertical="center" wrapText="1"/>
    </xf>
    <xf numFmtId="0" fontId="56" fillId="0" borderId="21" xfId="0" applyFont="1" applyBorder="1" applyAlignment="1">
      <alignment horizontal="center" vertical="center"/>
    </xf>
    <xf numFmtId="0" fontId="56" fillId="0" borderId="40" xfId="0" applyFont="1" applyBorder="1" applyAlignment="1">
      <alignment horizontal="center" vertical="center"/>
    </xf>
    <xf numFmtId="1" fontId="23" fillId="0" borderId="39" xfId="0" applyNumberFormat="1" applyFont="1" applyBorder="1" applyAlignment="1">
      <alignment horizontal="center" vertical="center" wrapText="1"/>
    </xf>
    <xf numFmtId="1" fontId="23" fillId="0" borderId="21" xfId="0" applyNumberFormat="1" applyFont="1" applyBorder="1" applyAlignment="1">
      <alignment horizontal="center" vertical="center" wrapText="1"/>
    </xf>
    <xf numFmtId="1" fontId="23" fillId="0" borderId="40" xfId="0" applyNumberFormat="1" applyFont="1" applyBorder="1" applyAlignment="1">
      <alignment horizontal="center" vertical="center" wrapText="1"/>
    </xf>
    <xf numFmtId="9" fontId="8" fillId="0" borderId="21" xfId="0" applyNumberFormat="1" applyFont="1" applyBorder="1" applyAlignment="1">
      <alignment horizontal="center" vertical="center"/>
    </xf>
    <xf numFmtId="9" fontId="8" fillId="0" borderId="40" xfId="0" applyNumberFormat="1" applyFont="1" applyBorder="1" applyAlignment="1">
      <alignment horizontal="center" vertical="center"/>
    </xf>
    <xf numFmtId="1" fontId="21" fillId="0" borderId="21" xfId="0" applyNumberFormat="1" applyFont="1" applyBorder="1" applyAlignment="1">
      <alignment horizontal="center" vertical="center"/>
    </xf>
    <xf numFmtId="1" fontId="21" fillId="0" borderId="40" xfId="0" applyNumberFormat="1" applyFont="1" applyBorder="1" applyAlignment="1">
      <alignment horizontal="center" vertical="center"/>
    </xf>
    <xf numFmtId="0" fontId="55" fillId="0" borderId="40" xfId="0" applyFont="1" applyBorder="1" applyAlignment="1">
      <alignment horizontal="center" vertical="center"/>
    </xf>
    <xf numFmtId="0" fontId="58" fillId="0" borderId="23" xfId="0" applyFont="1" applyBorder="1" applyAlignment="1">
      <alignment horizontal="left" vertical="center" wrapText="1"/>
    </xf>
    <xf numFmtId="0" fontId="58" fillId="0" borderId="21" xfId="0" applyFont="1" applyBorder="1" applyAlignment="1">
      <alignment horizontal="left" vertical="center" wrapText="1"/>
    </xf>
    <xf numFmtId="0" fontId="58" fillId="0" borderId="40" xfId="0" applyFont="1" applyBorder="1" applyAlignment="1">
      <alignment horizontal="left" vertical="center" wrapText="1"/>
    </xf>
    <xf numFmtId="0" fontId="57" fillId="0" borderId="42" xfId="0" applyFont="1" applyBorder="1" applyAlignment="1">
      <alignment horizontal="left" vertical="center" wrapText="1"/>
    </xf>
    <xf numFmtId="0" fontId="57" fillId="0" borderId="43" xfId="0" applyFont="1" applyBorder="1" applyAlignment="1">
      <alignment horizontal="left" vertical="center" wrapText="1"/>
    </xf>
    <xf numFmtId="0" fontId="57" fillId="0" borderId="45" xfId="0" applyFont="1" applyBorder="1" applyAlignment="1">
      <alignment horizontal="left" vertical="center" wrapText="1"/>
    </xf>
    <xf numFmtId="0" fontId="57" fillId="0" borderId="44" xfId="0" applyFont="1" applyBorder="1" applyAlignment="1">
      <alignment horizontal="left" vertical="center" wrapText="1"/>
    </xf>
    <xf numFmtId="2" fontId="8" fillId="0" borderId="56" xfId="0" applyNumberFormat="1" applyFont="1" applyBorder="1" applyAlignment="1">
      <alignment horizontal="center" vertical="center" wrapText="1"/>
    </xf>
    <xf numFmtId="0" fontId="7" fillId="0" borderId="15" xfId="0" applyFont="1" applyBorder="1" applyAlignment="1">
      <alignment horizontal="left" vertical="center" wrapText="1"/>
    </xf>
    <xf numFmtId="0" fontId="7" fillId="0" borderId="54" xfId="0" applyFont="1" applyBorder="1" applyAlignment="1">
      <alignment horizontal="left" vertical="center" wrapText="1"/>
    </xf>
    <xf numFmtId="0" fontId="7" fillId="0" borderId="55" xfId="0" applyFont="1" applyBorder="1" applyAlignment="1">
      <alignment horizontal="left" vertical="center" wrapText="1"/>
    </xf>
    <xf numFmtId="0" fontId="19" fillId="0" borderId="39" xfId="0" applyFont="1" applyBorder="1" applyAlignment="1">
      <alignment horizontal="justify" vertical="center" wrapText="1"/>
    </xf>
    <xf numFmtId="0" fontId="19" fillId="0" borderId="21" xfId="0" applyFont="1" applyBorder="1" applyAlignment="1">
      <alignment horizontal="justify" vertical="center" wrapText="1"/>
    </xf>
    <xf numFmtId="0" fontId="19" fillId="0" borderId="40" xfId="0" applyFont="1" applyBorder="1" applyAlignment="1">
      <alignment horizontal="justify" vertical="center" wrapText="1"/>
    </xf>
    <xf numFmtId="0" fontId="57" fillId="0" borderId="57" xfId="0" applyFont="1" applyBorder="1" applyAlignment="1">
      <alignment horizontal="center" vertical="center" wrapText="1"/>
    </xf>
    <xf numFmtId="0" fontId="57" fillId="0" borderId="54" xfId="0" applyFont="1" applyBorder="1" applyAlignment="1">
      <alignment horizontal="center" vertical="center" wrapText="1"/>
    </xf>
    <xf numFmtId="0" fontId="57" fillId="0" borderId="55"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40" xfId="0" applyFont="1" applyBorder="1" applyAlignment="1">
      <alignment horizontal="center" vertical="center" wrapText="1"/>
    </xf>
    <xf numFmtId="0" fontId="19" fillId="0" borderId="23" xfId="0" applyFont="1" applyBorder="1" applyAlignment="1">
      <alignment horizontal="center" vertical="center" wrapText="1"/>
    </xf>
    <xf numFmtId="0" fontId="19" fillId="0" borderId="21" xfId="0" applyFont="1" applyBorder="1" applyAlignment="1">
      <alignment horizontal="center" vertical="center" wrapText="1"/>
    </xf>
    <xf numFmtId="0" fontId="19" fillId="0" borderId="40" xfId="0" applyFont="1" applyBorder="1" applyAlignment="1">
      <alignment horizontal="center" vertical="center" wrapText="1"/>
    </xf>
    <xf numFmtId="0" fontId="57" fillId="0" borderId="58" xfId="0" applyFont="1" applyBorder="1" applyAlignment="1">
      <alignment horizontal="left" vertical="center" wrapText="1"/>
    </xf>
    <xf numFmtId="0" fontId="8" fillId="0" borderId="56" xfId="0" applyFont="1" applyBorder="1" applyAlignment="1">
      <alignment horizontal="left" vertical="center" wrapText="1"/>
    </xf>
    <xf numFmtId="0" fontId="19" fillId="0" borderId="56" xfId="0" applyFont="1" applyBorder="1" applyAlignment="1">
      <alignment horizontal="left" vertical="center" wrapText="1"/>
    </xf>
    <xf numFmtId="0" fontId="59" fillId="0" borderId="39" xfId="0" applyFont="1" applyBorder="1" applyAlignment="1">
      <alignment horizontal="center" vertical="center" wrapText="1"/>
    </xf>
    <xf numFmtId="0" fontId="59" fillId="0" borderId="21" xfId="0" applyFont="1" applyBorder="1" applyAlignment="1">
      <alignment horizontal="center" vertical="center" wrapText="1"/>
    </xf>
    <xf numFmtId="0" fontId="59" fillId="0" borderId="40" xfId="0" applyFont="1" applyBorder="1" applyAlignment="1">
      <alignment horizontal="center" vertical="center" wrapText="1"/>
    </xf>
    <xf numFmtId="0" fontId="59" fillId="0" borderId="39" xfId="0" applyFont="1" applyBorder="1" applyAlignment="1">
      <alignment horizontal="center" vertical="center"/>
    </xf>
    <xf numFmtId="0" fontId="59" fillId="0" borderId="21" xfId="0" applyFont="1" applyBorder="1" applyAlignment="1">
      <alignment horizontal="center" vertical="center"/>
    </xf>
    <xf numFmtId="0" fontId="59" fillId="0" borderId="40" xfId="0" applyFont="1" applyBorder="1" applyAlignment="1">
      <alignment horizontal="center" vertical="center"/>
    </xf>
    <xf numFmtId="0" fontId="1" fillId="20" borderId="39" xfId="0" applyFont="1" applyFill="1" applyBorder="1" applyAlignment="1">
      <alignment horizontal="center" vertical="center" wrapText="1"/>
    </xf>
    <xf numFmtId="0" fontId="1" fillId="20" borderId="21" xfId="0" applyFont="1" applyFill="1" applyBorder="1" applyAlignment="1">
      <alignment horizontal="center" vertical="center" wrapText="1"/>
    </xf>
    <xf numFmtId="0" fontId="1" fillId="20" borderId="40" xfId="0" applyFont="1" applyFill="1" applyBorder="1" applyAlignment="1">
      <alignment horizontal="center" vertical="center" wrapText="1"/>
    </xf>
    <xf numFmtId="2" fontId="8" fillId="0" borderId="23" xfId="0" applyNumberFormat="1" applyFont="1" applyBorder="1" applyAlignment="1">
      <alignment horizontal="center" vertical="center" wrapText="1"/>
    </xf>
    <xf numFmtId="0" fontId="6" fillId="0" borderId="21" xfId="0" applyFont="1" applyBorder="1" applyAlignment="1">
      <alignment horizontal="left" vertical="center" wrapText="1"/>
    </xf>
    <xf numFmtId="0" fontId="6" fillId="0" borderId="40" xfId="0" applyFont="1" applyBorder="1" applyAlignment="1">
      <alignment horizontal="left" vertical="center" wrapText="1"/>
    </xf>
    <xf numFmtId="0" fontId="3" fillId="0" borderId="39" xfId="0" applyFont="1" applyBorder="1" applyAlignment="1">
      <alignment horizontal="left" vertical="center" wrapText="1"/>
    </xf>
    <xf numFmtId="0" fontId="3" fillId="0" borderId="21" xfId="0" applyFont="1" applyBorder="1" applyAlignment="1">
      <alignment horizontal="left" vertical="center" wrapText="1"/>
    </xf>
    <xf numFmtId="0" fontId="3" fillId="0" borderId="40" xfId="0" applyFont="1" applyBorder="1" applyAlignment="1">
      <alignment horizontal="left" vertical="center" wrapText="1"/>
    </xf>
    <xf numFmtId="0" fontId="12" fillId="0" borderId="25" xfId="2" applyFont="1" applyBorder="1" applyAlignment="1">
      <alignment horizontal="center" vertical="center" wrapText="1"/>
    </xf>
    <xf numFmtId="0" fontId="12" fillId="0" borderId="47" xfId="2" applyFont="1" applyBorder="1" applyAlignment="1">
      <alignment horizontal="center" vertical="center" wrapText="1"/>
    </xf>
    <xf numFmtId="0" fontId="12" fillId="0" borderId="0" xfId="2" applyFont="1" applyBorder="1" applyAlignment="1">
      <alignment horizontal="center" vertical="center" wrapText="1"/>
    </xf>
    <xf numFmtId="0" fontId="12" fillId="0" borderId="20" xfId="2" applyFont="1" applyBorder="1" applyAlignment="1">
      <alignment horizontal="center" vertical="center" wrapText="1"/>
    </xf>
    <xf numFmtId="0" fontId="12" fillId="0" borderId="9" xfId="2" applyFont="1" applyBorder="1" applyAlignment="1">
      <alignment horizontal="center" vertical="center" wrapText="1"/>
    </xf>
    <xf numFmtId="0" fontId="12" fillId="0" borderId="50" xfId="2" applyFont="1" applyBorder="1" applyAlignment="1">
      <alignment horizontal="center" vertical="center" wrapText="1"/>
    </xf>
    <xf numFmtId="0" fontId="5" fillId="0" borderId="0" xfId="2" applyFont="1" applyAlignment="1">
      <alignment horizontal="left"/>
    </xf>
    <xf numFmtId="0" fontId="49" fillId="0" borderId="2" xfId="2" applyFont="1" applyBorder="1" applyAlignment="1">
      <alignment horizontal="center" vertical="center"/>
    </xf>
    <xf numFmtId="0" fontId="49" fillId="0" borderId="1" xfId="2" applyFont="1" applyBorder="1" applyAlignment="1">
      <alignment horizontal="center" vertical="center"/>
    </xf>
    <xf numFmtId="0" fontId="49" fillId="0" borderId="5" xfId="2" applyFont="1" applyBorder="1" applyAlignment="1">
      <alignment horizontal="center" vertical="center"/>
    </xf>
    <xf numFmtId="0" fontId="12" fillId="0" borderId="2" xfId="2" applyFont="1" applyBorder="1" applyAlignment="1">
      <alignment horizontal="center"/>
    </xf>
    <xf numFmtId="0" fontId="12" fillId="0" borderId="3" xfId="2" applyFont="1" applyBorder="1" applyAlignment="1">
      <alignment horizontal="center"/>
    </xf>
    <xf numFmtId="0" fontId="12" fillId="0" borderId="1" xfId="2" applyFont="1" applyBorder="1" applyAlignment="1">
      <alignment horizontal="center"/>
    </xf>
    <xf numFmtId="0" fontId="12" fillId="0" borderId="4" xfId="2" applyFont="1" applyBorder="1" applyAlignment="1">
      <alignment horizontal="center"/>
    </xf>
    <xf numFmtId="0" fontId="12" fillId="0" borderId="5" xfId="2" applyFont="1" applyBorder="1" applyAlignment="1">
      <alignment horizontal="center"/>
    </xf>
    <xf numFmtId="0" fontId="12" fillId="0" borderId="6" xfId="2" applyFont="1" applyBorder="1" applyAlignment="1">
      <alignment horizontal="center"/>
    </xf>
    <xf numFmtId="14" fontId="15" fillId="0" borderId="0" xfId="2" applyNumberFormat="1" applyFont="1" applyBorder="1" applyAlignment="1">
      <alignment horizontal="center"/>
    </xf>
    <xf numFmtId="0" fontId="5" fillId="12" borderId="2" xfId="2" applyFont="1" applyFill="1" applyBorder="1" applyAlignment="1">
      <alignment horizontal="center" vertical="center"/>
    </xf>
    <xf numFmtId="0" fontId="5" fillId="12" borderId="1" xfId="2" applyFont="1" applyFill="1" applyBorder="1" applyAlignment="1">
      <alignment horizontal="center" vertical="center"/>
    </xf>
    <xf numFmtId="0" fontId="12" fillId="12" borderId="38" xfId="2" applyFont="1" applyFill="1" applyBorder="1" applyAlignment="1">
      <alignment horizontal="center" vertical="center" wrapText="1"/>
    </xf>
    <xf numFmtId="0" fontId="12" fillId="12" borderId="47" xfId="2" applyFont="1" applyFill="1" applyBorder="1" applyAlignment="1">
      <alignment horizontal="center" vertical="center" wrapText="1"/>
    </xf>
    <xf numFmtId="0" fontId="12" fillId="12" borderId="19" xfId="2" applyFont="1" applyFill="1" applyBorder="1" applyAlignment="1">
      <alignment horizontal="center" vertical="center" wrapText="1"/>
    </xf>
    <xf numFmtId="0" fontId="12" fillId="12" borderId="20" xfId="2" applyFont="1" applyFill="1" applyBorder="1" applyAlignment="1">
      <alignment horizontal="center" vertical="center" wrapText="1"/>
    </xf>
    <xf numFmtId="0" fontId="12" fillId="12" borderId="34" xfId="2" applyFont="1" applyFill="1" applyBorder="1" applyAlignment="1">
      <alignment horizontal="center" vertical="center" wrapText="1"/>
    </xf>
    <xf numFmtId="0" fontId="12" fillId="12" borderId="13" xfId="2" applyFont="1" applyFill="1" applyBorder="1" applyAlignment="1">
      <alignment horizontal="center" vertical="center" wrapText="1"/>
    </xf>
    <xf numFmtId="0" fontId="5" fillId="12" borderId="1" xfId="2" applyFont="1" applyFill="1" applyBorder="1" applyAlignment="1">
      <alignment horizontal="center" vertical="center" textRotation="90" wrapText="1"/>
    </xf>
    <xf numFmtId="0" fontId="5" fillId="12" borderId="23" xfId="2" applyFont="1" applyFill="1" applyBorder="1" applyAlignment="1">
      <alignment horizontal="center" vertical="center" textRotation="90" wrapText="1"/>
    </xf>
    <xf numFmtId="0" fontId="5" fillId="12" borderId="23" xfId="2" applyFont="1" applyFill="1" applyBorder="1" applyAlignment="1">
      <alignment horizontal="center" vertical="center" wrapText="1"/>
    </xf>
    <xf numFmtId="0" fontId="5" fillId="12" borderId="21" xfId="2" applyFont="1" applyFill="1" applyBorder="1" applyAlignment="1">
      <alignment horizontal="center" vertical="center" wrapText="1"/>
    </xf>
    <xf numFmtId="0" fontId="5" fillId="12" borderId="39" xfId="2" applyFont="1" applyFill="1" applyBorder="1" applyAlignment="1">
      <alignment horizontal="center" vertical="center" wrapText="1"/>
    </xf>
    <xf numFmtId="0" fontId="5" fillId="12" borderId="2" xfId="2" applyFont="1" applyFill="1" applyBorder="1" applyAlignment="1">
      <alignment horizontal="center" vertical="center" wrapText="1"/>
    </xf>
    <xf numFmtId="0" fontId="5" fillId="12" borderId="48" xfId="2" applyFont="1" applyFill="1" applyBorder="1" applyAlignment="1">
      <alignment horizontal="center" vertical="center" wrapText="1"/>
    </xf>
    <xf numFmtId="0" fontId="5" fillId="12" borderId="49" xfId="2" applyFont="1" applyFill="1" applyBorder="1" applyAlignment="1">
      <alignment horizontal="center" vertical="center" wrapText="1"/>
    </xf>
    <xf numFmtId="0" fontId="5" fillId="12" borderId="42" xfId="2" applyFont="1" applyFill="1" applyBorder="1" applyAlignment="1">
      <alignment horizontal="center" vertical="center" wrapText="1"/>
    </xf>
    <xf numFmtId="0" fontId="11" fillId="12" borderId="46" xfId="2" applyFont="1" applyFill="1" applyBorder="1" applyAlignment="1">
      <alignment horizontal="center" vertical="center" wrapText="1"/>
    </xf>
    <xf numFmtId="0" fontId="11" fillId="12" borderId="44" xfId="2" applyFont="1" applyFill="1" applyBorder="1" applyAlignment="1">
      <alignment horizontal="center" vertical="center" wrapText="1"/>
    </xf>
    <xf numFmtId="0" fontId="5" fillId="0" borderId="39" xfId="2" applyFont="1" applyBorder="1" applyAlignment="1">
      <alignment horizontal="center" vertical="center" textRotation="90" wrapText="1"/>
    </xf>
    <xf numFmtId="0" fontId="5" fillId="0" borderId="21" xfId="2" applyFont="1" applyBorder="1" applyAlignment="1">
      <alignment horizontal="center" vertical="center" textRotation="90" wrapText="1"/>
    </xf>
    <xf numFmtId="0" fontId="5" fillId="0" borderId="40" xfId="2" applyFont="1" applyBorder="1" applyAlignment="1">
      <alignment horizontal="center" vertical="center" textRotation="90" wrapText="1"/>
    </xf>
    <xf numFmtId="0" fontId="11" fillId="0" borderId="39" xfId="2" applyFont="1" applyBorder="1" applyAlignment="1">
      <alignment horizontal="center" vertical="center" textRotation="90" wrapText="1"/>
    </xf>
    <xf numFmtId="0" fontId="11" fillId="0" borderId="21" xfId="2" applyFont="1" applyBorder="1" applyAlignment="1">
      <alignment horizontal="center" vertical="center" textRotation="90" wrapText="1"/>
    </xf>
    <xf numFmtId="0" fontId="11" fillId="0" borderId="40" xfId="2" applyFont="1" applyBorder="1" applyAlignment="1">
      <alignment horizontal="center" vertical="center" textRotation="90" wrapText="1"/>
    </xf>
    <xf numFmtId="0" fontId="5" fillId="0" borderId="39" xfId="2" applyFont="1" applyBorder="1" applyAlignment="1">
      <alignment horizontal="center" vertical="center"/>
    </xf>
    <xf numFmtId="0" fontId="5" fillId="0" borderId="21" xfId="2" applyFont="1" applyBorder="1" applyAlignment="1">
      <alignment horizontal="center" vertical="center"/>
    </xf>
    <xf numFmtId="0" fontId="1" fillId="0" borderId="39" xfId="2" applyFont="1" applyBorder="1" applyAlignment="1">
      <alignment horizontal="center" vertical="center"/>
    </xf>
    <xf numFmtId="0" fontId="1" fillId="0" borderId="21" xfId="2" applyFont="1" applyBorder="1" applyAlignment="1">
      <alignment horizontal="center" vertical="center"/>
    </xf>
    <xf numFmtId="0" fontId="55" fillId="0" borderId="39" xfId="2" applyFont="1" applyBorder="1" applyAlignment="1">
      <alignment horizontal="center" vertical="center"/>
    </xf>
    <xf numFmtId="0" fontId="55" fillId="0" borderId="21" xfId="2" applyFont="1" applyBorder="1" applyAlignment="1">
      <alignment horizontal="center" vertical="center"/>
    </xf>
    <xf numFmtId="0" fontId="5" fillId="9" borderId="39" xfId="2" applyFont="1" applyFill="1" applyBorder="1" applyAlignment="1">
      <alignment horizontal="center" vertical="center"/>
    </xf>
    <xf numFmtId="0" fontId="5" fillId="9" borderId="21" xfId="2" applyFont="1" applyFill="1" applyBorder="1" applyAlignment="1">
      <alignment horizontal="center" vertical="center"/>
    </xf>
    <xf numFmtId="0" fontId="55" fillId="9" borderId="39" xfId="2" applyFont="1" applyFill="1" applyBorder="1" applyAlignment="1">
      <alignment horizontal="center" vertical="center"/>
    </xf>
    <xf numFmtId="0" fontId="55" fillId="9" borderId="21" xfId="2" applyFont="1" applyFill="1" applyBorder="1" applyAlignment="1">
      <alignment horizontal="center" vertical="center"/>
    </xf>
    <xf numFmtId="0" fontId="5" fillId="14" borderId="39" xfId="2" applyFont="1" applyFill="1" applyBorder="1" applyAlignment="1">
      <alignment horizontal="center" vertical="center"/>
    </xf>
    <xf numFmtId="0" fontId="5" fillId="14" borderId="21" xfId="2" applyFont="1" applyFill="1" applyBorder="1" applyAlignment="1">
      <alignment horizontal="center" vertical="center"/>
    </xf>
    <xf numFmtId="0" fontId="55" fillId="14" borderId="39" xfId="2" applyFont="1" applyFill="1" applyBorder="1" applyAlignment="1">
      <alignment horizontal="center" vertical="center"/>
    </xf>
    <xf numFmtId="0" fontId="55" fillId="14" borderId="21" xfId="2" applyFont="1" applyFill="1" applyBorder="1" applyAlignment="1">
      <alignment horizontal="center" vertical="center"/>
    </xf>
    <xf numFmtId="0" fontId="5" fillId="0" borderId="40" xfId="2" applyFont="1" applyBorder="1" applyAlignment="1">
      <alignment horizontal="center" vertical="center"/>
    </xf>
    <xf numFmtId="0" fontId="55" fillId="0" borderId="40" xfId="2" applyFont="1" applyBorder="1" applyAlignment="1">
      <alignment horizontal="center" vertical="center"/>
    </xf>
    <xf numFmtId="0" fontId="1" fillId="11" borderId="39" xfId="2" applyFont="1" applyFill="1" applyBorder="1" applyAlignment="1">
      <alignment horizontal="center" vertical="center" wrapText="1"/>
    </xf>
    <xf numFmtId="0" fontId="1" fillId="11" borderId="21" xfId="2" applyFont="1" applyFill="1" applyBorder="1" applyAlignment="1">
      <alignment horizontal="center" vertical="center" wrapText="1"/>
    </xf>
    <xf numFmtId="0" fontId="1" fillId="11" borderId="40" xfId="2" applyFont="1" applyFill="1" applyBorder="1" applyAlignment="1">
      <alignment horizontal="center" vertical="center" wrapText="1"/>
    </xf>
    <xf numFmtId="0" fontId="12" fillId="11" borderId="39" xfId="2" applyFont="1" applyFill="1" applyBorder="1" applyAlignment="1">
      <alignment horizontal="center" vertical="center" wrapText="1"/>
    </xf>
    <xf numFmtId="0" fontId="12" fillId="11" borderId="21" xfId="2" applyFont="1" applyFill="1" applyBorder="1" applyAlignment="1">
      <alignment horizontal="center" vertical="center" wrapText="1"/>
    </xf>
    <xf numFmtId="0" fontId="12" fillId="11" borderId="40" xfId="2" applyFont="1" applyFill="1" applyBorder="1" applyAlignment="1">
      <alignment horizontal="center" vertical="center" wrapText="1"/>
    </xf>
    <xf numFmtId="1" fontId="21" fillId="0" borderId="39" xfId="2" applyNumberFormat="1" applyFont="1" applyBorder="1" applyAlignment="1">
      <alignment horizontal="center" vertical="center"/>
    </xf>
    <xf numFmtId="0" fontId="21" fillId="0" borderId="21" xfId="2" applyFont="1" applyBorder="1" applyAlignment="1">
      <alignment horizontal="center" vertical="center"/>
    </xf>
    <xf numFmtId="0" fontId="21" fillId="0" borderId="40" xfId="2" applyFont="1" applyBorder="1" applyAlignment="1">
      <alignment horizontal="center" vertical="center"/>
    </xf>
    <xf numFmtId="0" fontId="1" fillId="7" borderId="11" xfId="2" applyFont="1" applyFill="1" applyBorder="1" applyAlignment="1">
      <alignment horizontal="center" vertical="center" textRotation="90" wrapText="1"/>
    </xf>
    <xf numFmtId="0" fontId="1" fillId="7" borderId="22" xfId="2" applyFont="1" applyFill="1" applyBorder="1" applyAlignment="1">
      <alignment horizontal="center" vertical="center" textRotation="90" wrapText="1"/>
    </xf>
    <xf numFmtId="0" fontId="1" fillId="7" borderId="31" xfId="2" applyFont="1" applyFill="1" applyBorder="1" applyAlignment="1">
      <alignment horizontal="center" vertical="center" textRotation="90" wrapText="1"/>
    </xf>
    <xf numFmtId="0" fontId="1" fillId="9" borderId="38" xfId="2" applyFont="1" applyFill="1" applyBorder="1" applyAlignment="1">
      <alignment horizontal="center" vertical="center"/>
    </xf>
    <xf numFmtId="0" fontId="1" fillId="9" borderId="19" xfId="2" applyFont="1" applyFill="1" applyBorder="1" applyAlignment="1">
      <alignment horizontal="center" vertical="center"/>
    </xf>
    <xf numFmtId="0" fontId="8" fillId="9" borderId="2" xfId="2" applyFont="1" applyFill="1" applyBorder="1" applyAlignment="1">
      <alignment horizontal="left" vertical="center" wrapText="1"/>
    </xf>
    <xf numFmtId="0" fontId="6" fillId="9" borderId="1" xfId="2" applyFont="1" applyFill="1" applyBorder="1" applyAlignment="1">
      <alignment horizontal="left" vertical="center" wrapText="1"/>
    </xf>
    <xf numFmtId="0" fontId="6" fillId="9" borderId="23" xfId="2" applyFont="1" applyFill="1" applyBorder="1" applyAlignment="1">
      <alignment horizontal="left" vertical="center" wrapText="1"/>
    </xf>
    <xf numFmtId="0" fontId="19" fillId="9" borderId="2" xfId="2" applyFont="1" applyFill="1" applyBorder="1" applyAlignment="1">
      <alignment horizontal="left" vertical="center" wrapText="1"/>
    </xf>
    <xf numFmtId="0" fontId="19" fillId="9" borderId="1" xfId="2" applyFont="1" applyFill="1" applyBorder="1" applyAlignment="1">
      <alignment horizontal="left" vertical="center" wrapText="1"/>
    </xf>
    <xf numFmtId="0" fontId="19" fillId="9" borderId="23" xfId="2" applyFont="1" applyFill="1" applyBorder="1" applyAlignment="1">
      <alignment horizontal="left" vertical="center" wrapText="1"/>
    </xf>
    <xf numFmtId="0" fontId="1" fillId="0" borderId="39" xfId="2" applyFont="1" applyBorder="1" applyAlignment="1">
      <alignment horizontal="center" vertical="center" wrapText="1"/>
    </xf>
    <xf numFmtId="0" fontId="1" fillId="0" borderId="21" xfId="2" applyFont="1" applyBorder="1" applyAlignment="1">
      <alignment horizontal="center" vertical="center" wrapText="1"/>
    </xf>
    <xf numFmtId="0" fontId="1" fillId="0" borderId="40" xfId="2" applyFont="1" applyBorder="1" applyAlignment="1">
      <alignment horizontal="center" vertical="center" wrapText="1"/>
    </xf>
    <xf numFmtId="0" fontId="1" fillId="9" borderId="39" xfId="2" applyFont="1" applyFill="1" applyBorder="1" applyAlignment="1">
      <alignment horizontal="center" vertical="center"/>
    </xf>
    <xf numFmtId="0" fontId="1" fillId="9" borderId="21" xfId="2" applyFont="1" applyFill="1" applyBorder="1" applyAlignment="1">
      <alignment horizontal="center" vertical="center"/>
    </xf>
    <xf numFmtId="0" fontId="1" fillId="0" borderId="38" xfId="2" applyFont="1" applyBorder="1" applyAlignment="1">
      <alignment horizontal="center" vertical="center"/>
    </xf>
    <xf numFmtId="0" fontId="1" fillId="0" borderId="19" xfId="2" applyFont="1" applyBorder="1" applyAlignment="1">
      <alignment horizontal="center" vertical="center"/>
    </xf>
    <xf numFmtId="0" fontId="8" fillId="0" borderId="2" xfId="2" applyFont="1" applyBorder="1" applyAlignment="1">
      <alignment horizontal="left" vertical="center" wrapText="1"/>
    </xf>
    <xf numFmtId="0" fontId="6" fillId="0" borderId="1" xfId="2" applyFont="1" applyBorder="1" applyAlignment="1">
      <alignment horizontal="left" vertical="center" wrapText="1"/>
    </xf>
    <xf numFmtId="0" fontId="6" fillId="0" borderId="5" xfId="2" applyFont="1" applyBorder="1" applyAlignment="1">
      <alignment horizontal="left" vertical="center" wrapText="1"/>
    </xf>
    <xf numFmtId="0" fontId="19" fillId="0" borderId="2" xfId="2" applyFont="1" applyBorder="1" applyAlignment="1">
      <alignment horizontal="left" vertical="center" wrapText="1"/>
    </xf>
    <xf numFmtId="0" fontId="19" fillId="0" borderId="1" xfId="2" applyFont="1" applyBorder="1" applyAlignment="1">
      <alignment horizontal="left" vertical="center" wrapText="1"/>
    </xf>
    <xf numFmtId="0" fontId="19" fillId="0" borderId="5" xfId="2" applyFont="1" applyBorder="1" applyAlignment="1">
      <alignment horizontal="left" vertical="center" wrapText="1"/>
    </xf>
    <xf numFmtId="0" fontId="1" fillId="12" borderId="39" xfId="2" applyFont="1" applyFill="1" applyBorder="1" applyAlignment="1">
      <alignment horizontal="center" vertical="center" wrapText="1"/>
    </xf>
    <xf numFmtId="0" fontId="1" fillId="12" borderId="21" xfId="2" applyFont="1" applyFill="1" applyBorder="1" applyAlignment="1">
      <alignment horizontal="center" vertical="center" wrapText="1"/>
    </xf>
    <xf numFmtId="1" fontId="8" fillId="0" borderId="39" xfId="2" applyNumberFormat="1" applyFont="1" applyBorder="1" applyAlignment="1">
      <alignment horizontal="center" vertical="center"/>
    </xf>
    <xf numFmtId="0" fontId="8" fillId="0" borderId="21" xfId="2" applyFont="1" applyBorder="1" applyAlignment="1">
      <alignment horizontal="center" vertical="center"/>
    </xf>
    <xf numFmtId="0" fontId="8" fillId="0" borderId="40" xfId="2" applyFont="1" applyBorder="1" applyAlignment="1">
      <alignment horizontal="center" vertical="center"/>
    </xf>
    <xf numFmtId="9" fontId="8" fillId="0" borderId="39" xfId="2" applyNumberFormat="1" applyFont="1" applyBorder="1" applyAlignment="1">
      <alignment horizontal="center" vertical="center"/>
    </xf>
    <xf numFmtId="0" fontId="59" fillId="0" borderId="39" xfId="2" applyFont="1" applyBorder="1" applyAlignment="1">
      <alignment horizontal="center" vertical="center"/>
    </xf>
    <xf numFmtId="0" fontId="59" fillId="0" borderId="21" xfId="2" applyFont="1" applyBorder="1" applyAlignment="1">
      <alignment vertical="center"/>
    </xf>
    <xf numFmtId="0" fontId="59" fillId="0" borderId="40" xfId="2" applyFont="1" applyBorder="1" applyAlignment="1">
      <alignment vertical="center"/>
    </xf>
    <xf numFmtId="1" fontId="23" fillId="0" borderId="2" xfId="2" applyNumberFormat="1" applyFont="1" applyBorder="1" applyAlignment="1">
      <alignment horizontal="center" vertical="center" wrapText="1"/>
    </xf>
    <xf numFmtId="1" fontId="23" fillId="0" borderId="1" xfId="2" applyNumberFormat="1" applyFont="1" applyBorder="1" applyAlignment="1">
      <alignment horizontal="center" vertical="center" wrapText="1"/>
    </xf>
    <xf numFmtId="1" fontId="23" fillId="0" borderId="5" xfId="2" applyNumberFormat="1" applyFont="1" applyBorder="1" applyAlignment="1">
      <alignment horizontal="center" vertical="center" wrapText="1"/>
    </xf>
    <xf numFmtId="0" fontId="12" fillId="10" borderId="39" xfId="2" applyFont="1" applyFill="1" applyBorder="1" applyAlignment="1">
      <alignment horizontal="center" vertical="center" wrapText="1"/>
    </xf>
    <xf numFmtId="0" fontId="12" fillId="10" borderId="21" xfId="2" applyFont="1" applyFill="1" applyBorder="1" applyAlignment="1">
      <alignment horizontal="center" vertical="center" wrapText="1"/>
    </xf>
    <xf numFmtId="0" fontId="12" fillId="10" borderId="40" xfId="2" applyFont="1" applyFill="1" applyBorder="1" applyAlignment="1">
      <alignment horizontal="center" vertical="center" wrapText="1"/>
    </xf>
    <xf numFmtId="0" fontId="59" fillId="0" borderId="39" xfId="2" applyFont="1" applyBorder="1" applyAlignment="1">
      <alignment horizontal="center" vertical="center" wrapText="1"/>
    </xf>
    <xf numFmtId="0" fontId="59" fillId="0" borderId="21" xfId="2" applyFont="1" applyBorder="1"/>
    <xf numFmtId="0" fontId="59" fillId="0" borderId="40" xfId="2" applyFont="1" applyBorder="1"/>
    <xf numFmtId="0" fontId="56" fillId="0" borderId="39" xfId="2" applyFont="1" applyBorder="1" applyAlignment="1">
      <alignment horizontal="center" vertical="center" wrapText="1"/>
    </xf>
    <xf numFmtId="0" fontId="56" fillId="0" borderId="21" xfId="2" applyFont="1" applyBorder="1"/>
    <xf numFmtId="0" fontId="56" fillId="0" borderId="40" xfId="2" applyFont="1" applyBorder="1"/>
    <xf numFmtId="0" fontId="19" fillId="0" borderId="2" xfId="2" applyFont="1" applyBorder="1" applyAlignment="1">
      <alignment horizontal="justify" vertical="center" wrapText="1"/>
    </xf>
    <xf numFmtId="0" fontId="19" fillId="0" borderId="1" xfId="2" applyFont="1" applyBorder="1" applyAlignment="1">
      <alignment horizontal="justify" vertical="center" wrapText="1"/>
    </xf>
    <xf numFmtId="0" fontId="19" fillId="0" borderId="23" xfId="2" applyFont="1" applyBorder="1" applyAlignment="1">
      <alignment horizontal="justify" vertical="center" wrapText="1"/>
    </xf>
    <xf numFmtId="0" fontId="6" fillId="0" borderId="23" xfId="2" applyFont="1" applyBorder="1" applyAlignment="1">
      <alignment horizontal="left" vertical="center" wrapText="1"/>
    </xf>
    <xf numFmtId="0" fontId="19" fillId="0" borderId="23" xfId="2" applyFont="1" applyBorder="1" applyAlignment="1">
      <alignment horizontal="left" vertical="center" wrapText="1"/>
    </xf>
    <xf numFmtId="0" fontId="56" fillId="0" borderId="39" xfId="2" applyFont="1" applyBorder="1" applyAlignment="1">
      <alignment horizontal="center" vertical="center"/>
    </xf>
    <xf numFmtId="0" fontId="56" fillId="0" borderId="21" xfId="2" applyFont="1" applyBorder="1" applyAlignment="1">
      <alignment vertical="center"/>
    </xf>
    <xf numFmtId="0" fontId="56" fillId="0" borderId="40" xfId="2" applyFont="1" applyBorder="1" applyAlignment="1">
      <alignment vertical="center"/>
    </xf>
    <xf numFmtId="2" fontId="8" fillId="0" borderId="21" xfId="2" applyNumberFormat="1" applyFont="1" applyBorder="1" applyAlignment="1">
      <alignment horizontal="center" vertical="center" wrapText="1"/>
    </xf>
    <xf numFmtId="2" fontId="8" fillId="0" borderId="40" xfId="2" applyNumberFormat="1" applyFont="1" applyBorder="1" applyAlignment="1">
      <alignment horizontal="center" vertical="center" wrapText="1"/>
    </xf>
    <xf numFmtId="9" fontId="8" fillId="9" borderId="39" xfId="2" applyNumberFormat="1" applyFont="1" applyFill="1" applyBorder="1" applyAlignment="1">
      <alignment horizontal="center" vertical="center"/>
    </xf>
    <xf numFmtId="0" fontId="8" fillId="9" borderId="21" xfId="2" applyFont="1" applyFill="1" applyBorder="1" applyAlignment="1">
      <alignment horizontal="center" vertical="center"/>
    </xf>
    <xf numFmtId="0" fontId="8" fillId="9" borderId="40" xfId="2" applyFont="1" applyFill="1" applyBorder="1" applyAlignment="1">
      <alignment horizontal="center" vertical="center"/>
    </xf>
    <xf numFmtId="0" fontId="12" fillId="16" borderId="39" xfId="2" applyFont="1" applyFill="1" applyBorder="1" applyAlignment="1">
      <alignment horizontal="center" vertical="center" wrapText="1"/>
    </xf>
    <xf numFmtId="0" fontId="12" fillId="16" borderId="21" xfId="2" applyFont="1" applyFill="1" applyBorder="1" applyAlignment="1">
      <alignment horizontal="center" vertical="center" wrapText="1"/>
    </xf>
    <xf numFmtId="0" fontId="12" fillId="16" borderId="40" xfId="2" applyFont="1" applyFill="1" applyBorder="1" applyAlignment="1">
      <alignment horizontal="center" vertical="center" wrapText="1"/>
    </xf>
    <xf numFmtId="0" fontId="12" fillId="19" borderId="39" xfId="2" applyFont="1" applyFill="1" applyBorder="1" applyAlignment="1">
      <alignment horizontal="center" vertical="center" wrapText="1"/>
    </xf>
    <xf numFmtId="0" fontId="12" fillId="19" borderId="21" xfId="2" applyFont="1" applyFill="1" applyBorder="1" applyAlignment="1">
      <alignment horizontal="center" vertical="center" wrapText="1"/>
    </xf>
    <xf numFmtId="0" fontId="12" fillId="19" borderId="40" xfId="2" applyFont="1" applyFill="1" applyBorder="1" applyAlignment="1">
      <alignment horizontal="center" vertical="center" wrapText="1"/>
    </xf>
    <xf numFmtId="0" fontId="56" fillId="14" borderId="39" xfId="2" applyFont="1" applyFill="1" applyBorder="1" applyAlignment="1">
      <alignment horizontal="center" vertical="center" wrapText="1"/>
    </xf>
    <xf numFmtId="0" fontId="56" fillId="14" borderId="21" xfId="2" applyFont="1" applyFill="1" applyBorder="1"/>
    <xf numFmtId="0" fontId="56" fillId="14" borderId="40" xfId="2" applyFont="1" applyFill="1" applyBorder="1"/>
    <xf numFmtId="0" fontId="8" fillId="14" borderId="2" xfId="2" applyFont="1" applyFill="1" applyBorder="1" applyAlignment="1">
      <alignment horizontal="left" vertical="center" wrapText="1"/>
    </xf>
    <xf numFmtId="0" fontId="6" fillId="14" borderId="1" xfId="2" applyFont="1" applyFill="1" applyBorder="1" applyAlignment="1">
      <alignment horizontal="left" vertical="center" wrapText="1"/>
    </xf>
    <xf numFmtId="0" fontId="6" fillId="14" borderId="23" xfId="2" applyFont="1" applyFill="1" applyBorder="1" applyAlignment="1">
      <alignment horizontal="left" vertical="center" wrapText="1"/>
    </xf>
    <xf numFmtId="0" fontId="19" fillId="14" borderId="2" xfId="2" applyFont="1" applyFill="1" applyBorder="1" applyAlignment="1">
      <alignment horizontal="left" vertical="center" wrapText="1"/>
    </xf>
    <xf numFmtId="0" fontId="19" fillId="14" borderId="1" xfId="2" applyFont="1" applyFill="1" applyBorder="1" applyAlignment="1">
      <alignment horizontal="left" vertical="center" wrapText="1"/>
    </xf>
    <xf numFmtId="0" fontId="19" fillId="14" borderId="23" xfId="2" applyFont="1" applyFill="1" applyBorder="1" applyAlignment="1">
      <alignment horizontal="left" vertical="center" wrapText="1"/>
    </xf>
    <xf numFmtId="0" fontId="1" fillId="14" borderId="57" xfId="2" applyFont="1" applyFill="1" applyBorder="1" applyAlignment="1">
      <alignment horizontal="center" vertical="center" textRotation="90" wrapText="1"/>
    </xf>
    <xf numFmtId="0" fontId="1" fillId="14" borderId="54" xfId="2" applyFont="1" applyFill="1" applyBorder="1" applyAlignment="1">
      <alignment horizontal="center" vertical="center" textRotation="90" wrapText="1"/>
    </xf>
    <xf numFmtId="0" fontId="1" fillId="14" borderId="39" xfId="2" applyFont="1" applyFill="1" applyBorder="1" applyAlignment="1">
      <alignment horizontal="center" vertical="center" wrapText="1"/>
    </xf>
    <xf numFmtId="0" fontId="1" fillId="14" borderId="21" xfId="2" applyFont="1" applyFill="1" applyBorder="1" applyAlignment="1">
      <alignment horizontal="center" vertical="center" wrapText="1"/>
    </xf>
    <xf numFmtId="0" fontId="1" fillId="14" borderId="40" xfId="2" applyFont="1" applyFill="1" applyBorder="1" applyAlignment="1">
      <alignment horizontal="center" vertical="center" wrapText="1"/>
    </xf>
    <xf numFmtId="2" fontId="8" fillId="14" borderId="21" xfId="2" applyNumberFormat="1" applyFont="1" applyFill="1" applyBorder="1" applyAlignment="1">
      <alignment horizontal="center" vertical="center" wrapText="1"/>
    </xf>
    <xf numFmtId="2" fontId="8" fillId="14" borderId="40" xfId="2" applyNumberFormat="1" applyFont="1" applyFill="1" applyBorder="1" applyAlignment="1">
      <alignment horizontal="center" vertical="center" wrapText="1"/>
    </xf>
    <xf numFmtId="0" fontId="1" fillId="8" borderId="57" xfId="2" applyFont="1" applyFill="1" applyBorder="1" applyAlignment="1">
      <alignment horizontal="center" vertical="center" textRotation="90" wrapText="1"/>
    </xf>
    <xf numFmtId="0" fontId="1" fillId="8" borderId="54" xfId="2" applyFont="1" applyFill="1" applyBorder="1" applyAlignment="1">
      <alignment horizontal="center" vertical="center" textRotation="90" wrapText="1"/>
    </xf>
    <xf numFmtId="0" fontId="1" fillId="14" borderId="39" xfId="2" applyFont="1" applyFill="1" applyBorder="1" applyAlignment="1">
      <alignment horizontal="center" vertical="center"/>
    </xf>
    <xf numFmtId="0" fontId="1" fillId="14" borderId="21" xfId="2" applyFont="1" applyFill="1" applyBorder="1" applyAlignment="1">
      <alignment horizontal="center" vertical="center"/>
    </xf>
    <xf numFmtId="0" fontId="1" fillId="14" borderId="38" xfId="2" applyFont="1" applyFill="1" applyBorder="1" applyAlignment="1">
      <alignment horizontal="center" vertical="center"/>
    </xf>
    <xf numFmtId="0" fontId="1" fillId="14" borderId="19" xfId="2" applyFont="1" applyFill="1" applyBorder="1" applyAlignment="1">
      <alignment horizontal="center" vertical="center"/>
    </xf>
    <xf numFmtId="0" fontId="1" fillId="17" borderId="11" xfId="2" applyFont="1" applyFill="1" applyBorder="1" applyAlignment="1">
      <alignment horizontal="center" vertical="center" textRotation="90" wrapText="1"/>
    </xf>
    <xf numFmtId="0" fontId="1" fillId="17" borderId="22" xfId="2" applyFont="1" applyFill="1" applyBorder="1" applyAlignment="1">
      <alignment horizontal="center" vertical="center" textRotation="90" wrapText="1"/>
    </xf>
    <xf numFmtId="0" fontId="1" fillId="17" borderId="31" xfId="2" applyFont="1" applyFill="1" applyBorder="1" applyAlignment="1">
      <alignment horizontal="center" vertical="center" textRotation="90" wrapText="1"/>
    </xf>
    <xf numFmtId="0" fontId="1" fillId="9" borderId="39" xfId="2" applyFont="1" applyFill="1" applyBorder="1" applyAlignment="1">
      <alignment horizontal="center" vertical="center" wrapText="1"/>
    </xf>
    <xf numFmtId="0" fontId="1" fillId="9" borderId="21" xfId="2" applyFont="1" applyFill="1" applyBorder="1" applyAlignment="1">
      <alignment horizontal="center" vertical="center" wrapText="1"/>
    </xf>
    <xf numFmtId="0" fontId="1" fillId="9" borderId="40" xfId="2" applyFont="1" applyFill="1" applyBorder="1" applyAlignment="1">
      <alignment horizontal="center" vertical="center" wrapText="1"/>
    </xf>
    <xf numFmtId="0" fontId="1" fillId="20" borderId="39" xfId="2" applyFont="1" applyFill="1" applyBorder="1" applyAlignment="1">
      <alignment horizontal="center" vertical="center" wrapText="1"/>
    </xf>
    <xf numFmtId="0" fontId="1" fillId="20" borderId="21" xfId="2" applyFont="1" applyFill="1" applyBorder="1" applyAlignment="1">
      <alignment horizontal="center" vertical="center" wrapText="1"/>
    </xf>
    <xf numFmtId="0" fontId="1" fillId="20" borderId="40" xfId="2" applyFont="1" applyFill="1" applyBorder="1" applyAlignment="1">
      <alignment horizontal="center" vertical="center" wrapText="1"/>
    </xf>
    <xf numFmtId="1" fontId="21" fillId="14" borderId="39" xfId="2" applyNumberFormat="1" applyFont="1" applyFill="1" applyBorder="1" applyAlignment="1">
      <alignment horizontal="center" vertical="center"/>
    </xf>
    <xf numFmtId="0" fontId="21" fillId="14" borderId="21" xfId="2" applyFont="1" applyFill="1" applyBorder="1" applyAlignment="1">
      <alignment horizontal="center" vertical="center"/>
    </xf>
    <xf numFmtId="0" fontId="21" fillId="14" borderId="40" xfId="2" applyFont="1" applyFill="1" applyBorder="1" applyAlignment="1">
      <alignment horizontal="center" vertical="center"/>
    </xf>
    <xf numFmtId="0" fontId="58" fillId="0" borderId="1" xfId="2" applyFont="1" applyBorder="1" applyAlignment="1">
      <alignment horizontal="left" vertical="center" wrapText="1"/>
    </xf>
    <xf numFmtId="0" fontId="58" fillId="0" borderId="23" xfId="2" applyFont="1" applyBorder="1" applyAlignment="1">
      <alignment horizontal="left" vertical="center" wrapText="1"/>
    </xf>
    <xf numFmtId="0" fontId="12" fillId="9" borderId="39" xfId="2" applyFont="1" applyFill="1" applyBorder="1" applyAlignment="1">
      <alignment horizontal="center" vertical="center" wrapText="1"/>
    </xf>
    <xf numFmtId="0" fontId="12" fillId="9" borderId="21" xfId="2" applyFont="1" applyFill="1" applyBorder="1" applyAlignment="1">
      <alignment horizontal="center" vertical="center" wrapText="1"/>
    </xf>
    <xf numFmtId="0" fontId="12" fillId="9" borderId="40" xfId="2" applyFont="1" applyFill="1" applyBorder="1" applyAlignment="1">
      <alignment horizontal="center" vertical="center" wrapText="1"/>
    </xf>
    <xf numFmtId="0" fontId="11" fillId="12" borderId="23" xfId="2" applyFont="1" applyFill="1" applyBorder="1" applyAlignment="1">
      <alignment horizontal="center" vertical="center" wrapText="1"/>
    </xf>
    <xf numFmtId="0" fontId="11" fillId="12" borderId="21" xfId="2" applyFont="1" applyFill="1" applyBorder="1" applyAlignment="1">
      <alignment horizontal="center" vertical="center" wrapText="1"/>
    </xf>
    <xf numFmtId="0" fontId="56" fillId="14" borderId="39" xfId="2" applyFont="1" applyFill="1" applyBorder="1" applyAlignment="1">
      <alignment horizontal="center" vertical="center"/>
    </xf>
    <xf numFmtId="0" fontId="56" fillId="14" borderId="21" xfId="2" applyFont="1" applyFill="1" applyBorder="1" applyAlignment="1">
      <alignment vertical="center"/>
    </xf>
    <xf numFmtId="0" fontId="56" fillId="14" borderId="40" xfId="2" applyFont="1" applyFill="1" applyBorder="1" applyAlignment="1">
      <alignment vertical="center"/>
    </xf>
    <xf numFmtId="1" fontId="23" fillId="14" borderId="2" xfId="2" applyNumberFormat="1" applyFont="1" applyFill="1" applyBorder="1" applyAlignment="1">
      <alignment horizontal="center" vertical="center" wrapText="1"/>
    </xf>
    <xf numFmtId="1" fontId="23" fillId="14" borderId="1" xfId="2" applyNumberFormat="1" applyFont="1" applyFill="1" applyBorder="1" applyAlignment="1">
      <alignment horizontal="center" vertical="center" wrapText="1"/>
    </xf>
    <xf numFmtId="1" fontId="23" fillId="14" borderId="5" xfId="2" applyNumberFormat="1" applyFont="1" applyFill="1" applyBorder="1" applyAlignment="1">
      <alignment horizontal="center" vertical="center" wrapText="1"/>
    </xf>
    <xf numFmtId="0" fontId="12" fillId="14" borderId="39" xfId="2" applyFont="1" applyFill="1" applyBorder="1" applyAlignment="1">
      <alignment horizontal="center" vertical="center" wrapText="1"/>
    </xf>
    <xf numFmtId="0" fontId="12" fillId="14" borderId="21" xfId="2" applyFont="1" applyFill="1" applyBorder="1" applyAlignment="1">
      <alignment horizontal="center" vertical="center" wrapText="1"/>
    </xf>
    <xf numFmtId="0" fontId="12" fillId="14" borderId="40" xfId="2" applyFont="1" applyFill="1" applyBorder="1" applyAlignment="1">
      <alignment horizontal="center" vertical="center" wrapText="1"/>
    </xf>
    <xf numFmtId="9" fontId="8" fillId="14" borderId="39" xfId="2" applyNumberFormat="1" applyFont="1" applyFill="1" applyBorder="1" applyAlignment="1">
      <alignment horizontal="center" vertical="center"/>
    </xf>
    <xf numFmtId="0" fontId="8" fillId="14" borderId="21" xfId="2" applyFont="1" applyFill="1" applyBorder="1" applyAlignment="1">
      <alignment horizontal="center" vertical="center"/>
    </xf>
    <xf numFmtId="0" fontId="8" fillId="14" borderId="40" xfId="2" applyFont="1" applyFill="1" applyBorder="1" applyAlignment="1">
      <alignment horizontal="center" vertical="center"/>
    </xf>
    <xf numFmtId="1" fontId="8" fillId="14" borderId="39" xfId="2" applyNumberFormat="1" applyFont="1" applyFill="1" applyBorder="1" applyAlignment="1">
      <alignment horizontal="center" vertical="center"/>
    </xf>
    <xf numFmtId="1" fontId="8" fillId="9" borderId="39" xfId="2" applyNumberFormat="1" applyFont="1" applyFill="1" applyBorder="1" applyAlignment="1">
      <alignment horizontal="center" vertical="center"/>
    </xf>
    <xf numFmtId="1" fontId="21" fillId="9" borderId="39" xfId="2" applyNumberFormat="1" applyFont="1" applyFill="1" applyBorder="1" applyAlignment="1">
      <alignment horizontal="center" vertical="center"/>
    </xf>
    <xf numFmtId="0" fontId="21" fillId="9" borderId="21" xfId="2" applyFont="1" applyFill="1" applyBorder="1" applyAlignment="1">
      <alignment horizontal="center" vertical="center"/>
    </xf>
    <xf numFmtId="0" fontId="21" fillId="9" borderId="40" xfId="2" applyFont="1" applyFill="1" applyBorder="1" applyAlignment="1">
      <alignment horizontal="center" vertical="center"/>
    </xf>
    <xf numFmtId="0" fontId="1" fillId="0" borderId="41" xfId="2" applyFont="1" applyBorder="1" applyAlignment="1">
      <alignment horizontal="center" vertical="center"/>
    </xf>
    <xf numFmtId="0" fontId="3" fillId="0" borderId="2" xfId="2" applyFont="1" applyBorder="1" applyAlignment="1">
      <alignment horizontal="left" vertical="center" wrapText="1"/>
    </xf>
    <xf numFmtId="0" fontId="3" fillId="0" borderId="1" xfId="2" applyFont="1" applyBorder="1" applyAlignment="1">
      <alignment horizontal="left" vertical="center" wrapText="1"/>
    </xf>
    <xf numFmtId="0" fontId="3" fillId="0" borderId="5" xfId="2" applyFont="1" applyBorder="1" applyAlignment="1">
      <alignment horizontal="left" vertical="center" wrapText="1"/>
    </xf>
    <xf numFmtId="0" fontId="3" fillId="0" borderId="23" xfId="2" applyFont="1" applyBorder="1" applyAlignment="1">
      <alignment horizontal="left" vertical="center" wrapText="1"/>
    </xf>
    <xf numFmtId="0" fontId="1" fillId="8" borderId="55" xfId="2" applyFont="1" applyFill="1" applyBorder="1" applyAlignment="1">
      <alignment horizontal="center" vertical="center" textRotation="90" wrapText="1"/>
    </xf>
    <xf numFmtId="0" fontId="16" fillId="12" borderId="23" xfId="2" applyFont="1" applyFill="1" applyBorder="1" applyAlignment="1">
      <alignment horizontal="center" vertical="center" wrapText="1"/>
    </xf>
    <xf numFmtId="0" fontId="16" fillId="12" borderId="21" xfId="2" applyFont="1" applyFill="1" applyBorder="1" applyAlignment="1">
      <alignment horizontal="center" vertical="center" wrapText="1"/>
    </xf>
    <xf numFmtId="0" fontId="18" fillId="12" borderId="23" xfId="2" applyFont="1" applyFill="1" applyBorder="1" applyAlignment="1">
      <alignment horizontal="center" vertical="center" wrapText="1"/>
    </xf>
    <xf numFmtId="0" fontId="18" fillId="12" borderId="21" xfId="2" applyFont="1" applyFill="1" applyBorder="1" applyAlignment="1">
      <alignment horizontal="center" vertical="center" wrapText="1"/>
    </xf>
    <xf numFmtId="0" fontId="56" fillId="9" borderId="39" xfId="2" applyFont="1" applyFill="1" applyBorder="1" applyAlignment="1">
      <alignment horizontal="center" vertical="center" wrapText="1"/>
    </xf>
    <xf numFmtId="0" fontId="56" fillId="9" borderId="21" xfId="2" applyFont="1" applyFill="1" applyBorder="1"/>
    <xf numFmtId="0" fontId="56" fillId="9" borderId="40" xfId="2" applyFont="1" applyFill="1" applyBorder="1"/>
    <xf numFmtId="2" fontId="8" fillId="0" borderId="39" xfId="2" applyNumberFormat="1" applyFont="1" applyBorder="1" applyAlignment="1">
      <alignment horizontal="center" vertical="center" wrapText="1"/>
    </xf>
    <xf numFmtId="0" fontId="56" fillId="9" borderId="39" xfId="2" applyFont="1" applyFill="1" applyBorder="1" applyAlignment="1">
      <alignment horizontal="center" vertical="center"/>
    </xf>
    <xf numFmtId="0" fontId="56" fillId="9" borderId="21" xfId="2" applyFont="1" applyFill="1" applyBorder="1" applyAlignment="1">
      <alignment vertical="center"/>
    </xf>
    <xf numFmtId="0" fontId="56" fillId="9" borderId="40" xfId="2" applyFont="1" applyFill="1" applyBorder="1" applyAlignment="1">
      <alignment vertical="center"/>
    </xf>
    <xf numFmtId="1" fontId="23" fillId="9" borderId="2" xfId="2" applyNumberFormat="1" applyFont="1" applyFill="1" applyBorder="1" applyAlignment="1">
      <alignment horizontal="center" vertical="center" wrapText="1"/>
    </xf>
    <xf numFmtId="1" fontId="23" fillId="9" borderId="1" xfId="2" applyNumberFormat="1" applyFont="1" applyFill="1" applyBorder="1" applyAlignment="1">
      <alignment horizontal="center" vertical="center" wrapText="1"/>
    </xf>
    <xf numFmtId="1" fontId="23" fillId="9" borderId="5" xfId="2" applyNumberFormat="1" applyFont="1" applyFill="1" applyBorder="1" applyAlignment="1">
      <alignment horizontal="center" vertical="center" wrapText="1"/>
    </xf>
    <xf numFmtId="1" fontId="8" fillId="0" borderId="21" xfId="2" applyNumberFormat="1" applyFont="1" applyBorder="1" applyAlignment="1">
      <alignment horizontal="center" vertical="center"/>
    </xf>
    <xf numFmtId="1" fontId="8" fillId="0" borderId="40" xfId="2" applyNumberFormat="1" applyFont="1" applyBorder="1" applyAlignment="1">
      <alignment horizontal="center" vertical="center"/>
    </xf>
    <xf numFmtId="0" fontId="1" fillId="9" borderId="57" xfId="2" applyFont="1" applyFill="1" applyBorder="1" applyAlignment="1">
      <alignment horizontal="center" vertical="center" textRotation="90" wrapText="1"/>
    </xf>
    <xf numFmtId="0" fontId="1" fillId="9" borderId="54" xfId="2" applyFont="1" applyFill="1" applyBorder="1" applyAlignment="1">
      <alignment horizontal="center" vertical="center" textRotation="90" wrapText="1"/>
    </xf>
    <xf numFmtId="0" fontId="16" fillId="12" borderId="1" xfId="2" applyFont="1" applyFill="1" applyBorder="1" applyAlignment="1">
      <alignment horizontal="center" vertical="center" wrapText="1"/>
    </xf>
    <xf numFmtId="0" fontId="5" fillId="12" borderId="1" xfId="2" applyFont="1" applyFill="1" applyBorder="1" applyAlignment="1">
      <alignment horizontal="center" vertical="center" wrapText="1"/>
    </xf>
    <xf numFmtId="2" fontId="8" fillId="9" borderId="21" xfId="2" applyNumberFormat="1" applyFont="1" applyFill="1" applyBorder="1" applyAlignment="1">
      <alignment horizontal="center" vertical="center" wrapText="1"/>
    </xf>
    <xf numFmtId="2" fontId="8" fillId="9" borderId="40" xfId="2" applyNumberFormat="1" applyFont="1" applyFill="1" applyBorder="1" applyAlignment="1">
      <alignment horizontal="center" vertical="center" wrapText="1"/>
    </xf>
    <xf numFmtId="0" fontId="5" fillId="13" borderId="39" xfId="0" applyFont="1" applyFill="1" applyBorder="1" applyAlignment="1">
      <alignment horizontal="center" vertical="center" wrapText="1"/>
    </xf>
    <xf numFmtId="0" fontId="5" fillId="13" borderId="21" xfId="0" applyFont="1" applyFill="1" applyBorder="1" applyAlignment="1">
      <alignment horizontal="center" vertical="center" wrapText="1"/>
    </xf>
    <xf numFmtId="0" fontId="5" fillId="13" borderId="2" xfId="0" applyFont="1" applyFill="1" applyBorder="1" applyAlignment="1">
      <alignment horizontal="center" vertical="center" wrapText="1"/>
    </xf>
    <xf numFmtId="0" fontId="12" fillId="13" borderId="38" xfId="0" applyFont="1" applyFill="1" applyBorder="1" applyAlignment="1">
      <alignment horizontal="center" vertical="center" wrapText="1"/>
    </xf>
    <xf numFmtId="0" fontId="12" fillId="13" borderId="34" xfId="0" applyFont="1" applyFill="1" applyBorder="1" applyAlignment="1">
      <alignment horizontal="center" vertical="center" wrapText="1"/>
    </xf>
    <xf numFmtId="0" fontId="12" fillId="13" borderId="19" xfId="0" applyFont="1" applyFill="1" applyBorder="1" applyAlignment="1">
      <alignment horizontal="center" vertical="center" wrapText="1"/>
    </xf>
    <xf numFmtId="0" fontId="12" fillId="13" borderId="13" xfId="0" applyFont="1" applyFill="1" applyBorder="1" applyAlignment="1">
      <alignment horizontal="center" vertical="center" wrapText="1"/>
    </xf>
    <xf numFmtId="0" fontId="5" fillId="13" borderId="23" xfId="0" applyFont="1" applyFill="1" applyBorder="1" applyAlignment="1">
      <alignment horizontal="center" vertical="center" wrapText="1"/>
    </xf>
    <xf numFmtId="0" fontId="5" fillId="13" borderId="48" xfId="0" applyFont="1" applyFill="1" applyBorder="1" applyAlignment="1">
      <alignment horizontal="center" vertical="center" wrapText="1"/>
    </xf>
    <xf numFmtId="0" fontId="5" fillId="13" borderId="49" xfId="0" applyFont="1" applyFill="1" applyBorder="1" applyAlignment="1">
      <alignment horizontal="center" vertical="center" wrapText="1"/>
    </xf>
    <xf numFmtId="0" fontId="5" fillId="13" borderId="42" xfId="0" applyFont="1" applyFill="1" applyBorder="1" applyAlignment="1">
      <alignment horizontal="center" vertical="center" wrapText="1"/>
    </xf>
    <xf numFmtId="0" fontId="1" fillId="13" borderId="39" xfId="0" applyFont="1" applyFill="1" applyBorder="1" applyAlignment="1">
      <alignment horizontal="center" vertical="center" wrapText="1"/>
    </xf>
    <xf numFmtId="0" fontId="1" fillId="13" borderId="21" xfId="0" applyFont="1" applyFill="1" applyBorder="1" applyAlignment="1">
      <alignment horizontal="center" vertical="center" wrapText="1"/>
    </xf>
    <xf numFmtId="0" fontId="11" fillId="13" borderId="46" xfId="0" applyFont="1" applyFill="1" applyBorder="1" applyAlignment="1">
      <alignment horizontal="center" vertical="center" wrapText="1"/>
    </xf>
    <xf numFmtId="0" fontId="11" fillId="13" borderId="44" xfId="0" applyFont="1" applyFill="1" applyBorder="1" applyAlignment="1">
      <alignment horizontal="center" vertical="center" wrapText="1"/>
    </xf>
    <xf numFmtId="0" fontId="5" fillId="13" borderId="2" xfId="0" applyFont="1" applyFill="1" applyBorder="1" applyAlignment="1">
      <alignment horizontal="center" vertical="center"/>
    </xf>
    <xf numFmtId="0" fontId="5" fillId="13" borderId="1" xfId="0" applyFont="1" applyFill="1" applyBorder="1" applyAlignment="1">
      <alignment horizontal="center" vertical="center"/>
    </xf>
    <xf numFmtId="0" fontId="12" fillId="13" borderId="47" xfId="0" applyFont="1" applyFill="1" applyBorder="1" applyAlignment="1">
      <alignment horizontal="center" vertical="center" wrapText="1"/>
    </xf>
    <xf numFmtId="0" fontId="12" fillId="13" borderId="20" xfId="0" applyFont="1" applyFill="1" applyBorder="1" applyAlignment="1">
      <alignment horizontal="center" vertical="center" wrapText="1"/>
    </xf>
    <xf numFmtId="0" fontId="5" fillId="13" borderId="1" xfId="0" applyFont="1" applyFill="1" applyBorder="1" applyAlignment="1">
      <alignment horizontal="center" vertical="center" textRotation="90" wrapText="1"/>
    </xf>
    <xf numFmtId="0" fontId="5" fillId="13" borderId="23" xfId="0" applyFont="1" applyFill="1" applyBorder="1" applyAlignment="1">
      <alignment horizontal="center" vertical="center" textRotation="90" wrapText="1"/>
    </xf>
    <xf numFmtId="0" fontId="5" fillId="13" borderId="1" xfId="0" applyFont="1" applyFill="1" applyBorder="1" applyAlignment="1">
      <alignment horizontal="center" vertical="center" wrapText="1"/>
    </xf>
    <xf numFmtId="0" fontId="18" fillId="13" borderId="23" xfId="0" applyFont="1" applyFill="1" applyBorder="1" applyAlignment="1">
      <alignment horizontal="center" vertical="center" wrapText="1"/>
    </xf>
    <xf numFmtId="0" fontId="18" fillId="13" borderId="21" xfId="0" applyFont="1" applyFill="1" applyBorder="1" applyAlignment="1">
      <alignment horizontal="center" vertical="center" wrapText="1"/>
    </xf>
    <xf numFmtId="0" fontId="11" fillId="13" borderId="23" xfId="0" applyFont="1" applyFill="1" applyBorder="1" applyAlignment="1">
      <alignment horizontal="center" vertical="center" wrapText="1"/>
    </xf>
    <xf numFmtId="0" fontId="11" fillId="13" borderId="21" xfId="0" applyFont="1" applyFill="1" applyBorder="1" applyAlignment="1">
      <alignment horizontal="center" vertical="center" wrapText="1"/>
    </xf>
    <xf numFmtId="0" fontId="1" fillId="10" borderId="39" xfId="0" applyFont="1" applyFill="1" applyBorder="1" applyAlignment="1">
      <alignment horizontal="center" vertical="center" wrapText="1"/>
    </xf>
    <xf numFmtId="0" fontId="1" fillId="10" borderId="21" xfId="0" applyFont="1" applyFill="1" applyBorder="1" applyAlignment="1">
      <alignment horizontal="center" vertical="center" wrapText="1"/>
    </xf>
    <xf numFmtId="0" fontId="1" fillId="10" borderId="40" xfId="0" applyFont="1" applyFill="1" applyBorder="1" applyAlignment="1">
      <alignment horizontal="center" vertical="center" wrapText="1"/>
    </xf>
    <xf numFmtId="0" fontId="7" fillId="0" borderId="39" xfId="0" applyFont="1" applyFill="1" applyBorder="1" applyAlignment="1">
      <alignment horizontal="center" vertical="center" wrapText="1"/>
    </xf>
    <xf numFmtId="0" fontId="7" fillId="0" borderId="21" xfId="0" applyFont="1" applyFill="1" applyBorder="1" applyAlignment="1">
      <alignment horizontal="center" vertical="center" wrapText="1"/>
    </xf>
    <xf numFmtId="0" fontId="7" fillId="0" borderId="40" xfId="0" applyFont="1" applyFill="1" applyBorder="1" applyAlignment="1">
      <alignment horizontal="center" vertical="center" wrapText="1"/>
    </xf>
    <xf numFmtId="0" fontId="55" fillId="0" borderId="1" xfId="0" applyFont="1" applyBorder="1" applyAlignment="1">
      <alignment horizontal="center" vertical="center"/>
    </xf>
    <xf numFmtId="0" fontId="5" fillId="0" borderId="1" xfId="0" applyFont="1" applyBorder="1" applyAlignment="1">
      <alignment horizontal="center" vertical="center"/>
    </xf>
    <xf numFmtId="0" fontId="59" fillId="0" borderId="21" xfId="0" applyFont="1" applyBorder="1"/>
    <xf numFmtId="0" fontId="59" fillId="0" borderId="40" xfId="0" applyFont="1" applyBorder="1"/>
    <xf numFmtId="0" fontId="59" fillId="0" borderId="21" xfId="0" applyFont="1" applyBorder="1" applyAlignment="1">
      <alignment vertical="center"/>
    </xf>
    <xf numFmtId="0" fontId="59" fillId="0" borderId="40" xfId="0" applyFont="1" applyBorder="1" applyAlignment="1">
      <alignment vertical="center"/>
    </xf>
    <xf numFmtId="1" fontId="23" fillId="0" borderId="23" xfId="0" applyNumberFormat="1" applyFont="1" applyBorder="1" applyAlignment="1">
      <alignment horizontal="center" vertical="center" wrapText="1"/>
    </xf>
    <xf numFmtId="0" fontId="12" fillId="16" borderId="56" xfId="0" applyFont="1" applyFill="1" applyBorder="1" applyAlignment="1">
      <alignment horizontal="center" vertical="center" wrapText="1"/>
    </xf>
    <xf numFmtId="0" fontId="58" fillId="0" borderId="1" xfId="0" applyFont="1" applyBorder="1" applyAlignment="1">
      <alignment horizontal="left" vertical="center" wrapText="1"/>
    </xf>
    <xf numFmtId="0" fontId="12" fillId="16" borderId="23" xfId="0" applyFont="1" applyFill="1" applyBorder="1" applyAlignment="1">
      <alignment horizontal="center" vertical="center" wrapText="1"/>
    </xf>
    <xf numFmtId="9" fontId="8" fillId="0" borderId="1" xfId="0" applyNumberFormat="1" applyFont="1" applyBorder="1" applyAlignment="1">
      <alignment horizontal="center" vertical="center"/>
    </xf>
    <xf numFmtId="0" fontId="8" fillId="0" borderId="1" xfId="0" applyFont="1" applyBorder="1" applyAlignment="1">
      <alignment horizontal="center" vertical="center"/>
    </xf>
    <xf numFmtId="1" fontId="8" fillId="0" borderId="1" xfId="0" applyNumberFormat="1" applyFont="1" applyBorder="1" applyAlignment="1">
      <alignment horizontal="center" vertical="center"/>
    </xf>
    <xf numFmtId="1" fontId="21" fillId="0" borderId="1" xfId="0" applyNumberFormat="1" applyFont="1" applyBorder="1" applyAlignment="1">
      <alignment horizontal="center" vertical="center"/>
    </xf>
    <xf numFmtId="0" fontId="21" fillId="0" borderId="1" xfId="0" applyFont="1" applyBorder="1" applyAlignment="1">
      <alignment horizontal="center" vertical="center"/>
    </xf>
    <xf numFmtId="0" fontId="1" fillId="9" borderId="1" xfId="0" applyFont="1" applyFill="1" applyBorder="1" applyAlignment="1">
      <alignment horizontal="center" vertical="center" wrapText="1"/>
    </xf>
    <xf numFmtId="0" fontId="1" fillId="7" borderId="0" xfId="0" applyFont="1" applyFill="1" applyBorder="1" applyAlignment="1">
      <alignment horizontal="center" vertical="center" textRotation="90" wrapText="1"/>
    </xf>
    <xf numFmtId="0" fontId="1" fillId="0" borderId="1"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5" Type="http://schemas.openxmlformats.org/officeDocument/2006/relationships/image" Target="../media/image5.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2.xml.rels><?xml version="1.0" encoding="UTF-8" standalone="yes"?>
<Relationships xmlns="http://schemas.openxmlformats.org/package/2006/relationships"><Relationship Id="rId8" Type="http://schemas.openxmlformats.org/officeDocument/2006/relationships/image" Target="../media/image10.emf"/><Relationship Id="rId3" Type="http://schemas.openxmlformats.org/officeDocument/2006/relationships/image" Target="../media/image3.emf"/><Relationship Id="rId7" Type="http://schemas.openxmlformats.org/officeDocument/2006/relationships/image" Target="../media/image9.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8.jpeg"/><Relationship Id="rId5" Type="http://schemas.openxmlformats.org/officeDocument/2006/relationships/image" Target="../media/image5.jpeg"/><Relationship Id="rId4" Type="http://schemas.openxmlformats.org/officeDocument/2006/relationships/image" Target="../media/image4.emf"/></Relationships>
</file>

<file path=xl/drawings/_rels/drawing3.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5" Type="http://schemas.openxmlformats.org/officeDocument/2006/relationships/image" Target="../media/image11.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4.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5" Type="http://schemas.openxmlformats.org/officeDocument/2006/relationships/image" Target="../media/image12.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5.xml.rels><?xml version="1.0" encoding="UTF-8" standalone="yes"?>
<Relationships xmlns="http://schemas.openxmlformats.org/package/2006/relationships"><Relationship Id="rId8" Type="http://schemas.openxmlformats.org/officeDocument/2006/relationships/image" Target="../media/image10.emf"/><Relationship Id="rId3" Type="http://schemas.openxmlformats.org/officeDocument/2006/relationships/image" Target="../media/image3.emf"/><Relationship Id="rId7" Type="http://schemas.openxmlformats.org/officeDocument/2006/relationships/image" Target="../media/image8.jpeg"/><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7.emf"/><Relationship Id="rId5" Type="http://schemas.openxmlformats.org/officeDocument/2006/relationships/image" Target="../media/image13.jpeg"/><Relationship Id="rId4" Type="http://schemas.openxmlformats.org/officeDocument/2006/relationships/image" Target="../media/image4.emf"/></Relationships>
</file>

<file path=xl/drawings/_rels/drawing6.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11" Type="http://schemas.openxmlformats.org/officeDocument/2006/relationships/image" Target="../media/image15.emf"/><Relationship Id="rId5" Type="http://schemas.openxmlformats.org/officeDocument/2006/relationships/image" Target="../media/image14.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7.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11" Type="http://schemas.openxmlformats.org/officeDocument/2006/relationships/image" Target="../media/image15.emf"/><Relationship Id="rId5" Type="http://schemas.openxmlformats.org/officeDocument/2006/relationships/image" Target="../media/image16.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8.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5" Type="http://schemas.openxmlformats.org/officeDocument/2006/relationships/image" Target="../media/image17.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9.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11" Type="http://schemas.openxmlformats.org/officeDocument/2006/relationships/image" Target="../media/image19.jpeg"/><Relationship Id="rId5" Type="http://schemas.openxmlformats.org/officeDocument/2006/relationships/image" Target="../media/image5.jpeg"/><Relationship Id="rId10" Type="http://schemas.openxmlformats.org/officeDocument/2006/relationships/image" Target="../media/image18.emf"/><Relationship Id="rId4" Type="http://schemas.openxmlformats.org/officeDocument/2006/relationships/image" Target="../media/image4.emf"/><Relationship Id="rId9" Type="http://schemas.openxmlformats.org/officeDocument/2006/relationships/image" Target="../media/image10.emf"/></Relationships>
</file>

<file path=xl/drawings/_rels/drawing10.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5" Type="http://schemas.openxmlformats.org/officeDocument/2006/relationships/image" Target="../media/image20.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1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11" Type="http://schemas.openxmlformats.org/officeDocument/2006/relationships/image" Target="../media/image15.emf"/><Relationship Id="rId5" Type="http://schemas.openxmlformats.org/officeDocument/2006/relationships/image" Target="../media/image21.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12.xml.rels><?xml version="1.0" encoding="UTF-8" standalone="yes"?>
<Relationships xmlns="http://schemas.openxmlformats.org/package/2006/relationships"><Relationship Id="rId8" Type="http://schemas.openxmlformats.org/officeDocument/2006/relationships/image" Target="../media/image7.emf"/><Relationship Id="rId3" Type="http://schemas.openxmlformats.org/officeDocument/2006/relationships/image" Target="../media/image3.emf"/><Relationship Id="rId7" Type="http://schemas.openxmlformats.org/officeDocument/2006/relationships/image" Target="../media/image6.emf"/><Relationship Id="rId12" Type="http://schemas.openxmlformats.org/officeDocument/2006/relationships/image" Target="../media/image10.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23.emf"/><Relationship Id="rId11" Type="http://schemas.openxmlformats.org/officeDocument/2006/relationships/image" Target="../media/image9.emf"/><Relationship Id="rId5" Type="http://schemas.openxmlformats.org/officeDocument/2006/relationships/image" Target="../media/image22.jpeg"/><Relationship Id="rId10" Type="http://schemas.openxmlformats.org/officeDocument/2006/relationships/image" Target="../media/image8.jpeg"/><Relationship Id="rId4" Type="http://schemas.openxmlformats.org/officeDocument/2006/relationships/image" Target="../media/image4.emf"/><Relationship Id="rId9" Type="http://schemas.openxmlformats.org/officeDocument/2006/relationships/image" Target="../media/image15.emf"/></Relationships>
</file>

<file path=xl/drawings/_rels/drawing13.xml.rels><?xml version="1.0" encoding="UTF-8" standalone="yes"?>
<Relationships xmlns="http://schemas.openxmlformats.org/package/2006/relationships"><Relationship Id="rId8" Type="http://schemas.openxmlformats.org/officeDocument/2006/relationships/image" Target="../media/image7.emf"/><Relationship Id="rId13" Type="http://schemas.openxmlformats.org/officeDocument/2006/relationships/image" Target="../media/image10.emf"/><Relationship Id="rId3" Type="http://schemas.openxmlformats.org/officeDocument/2006/relationships/image" Target="../media/image3.emf"/><Relationship Id="rId7" Type="http://schemas.openxmlformats.org/officeDocument/2006/relationships/image" Target="../media/image6.emf"/><Relationship Id="rId12" Type="http://schemas.openxmlformats.org/officeDocument/2006/relationships/image" Target="../media/image9.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23.emf"/><Relationship Id="rId11" Type="http://schemas.openxmlformats.org/officeDocument/2006/relationships/image" Target="../media/image8.jpeg"/><Relationship Id="rId5" Type="http://schemas.openxmlformats.org/officeDocument/2006/relationships/image" Target="../media/image24.jpeg"/><Relationship Id="rId10" Type="http://schemas.openxmlformats.org/officeDocument/2006/relationships/image" Target="../media/image15.emf"/><Relationship Id="rId4" Type="http://schemas.openxmlformats.org/officeDocument/2006/relationships/image" Target="../media/image4.emf"/><Relationship Id="rId9" Type="http://schemas.openxmlformats.org/officeDocument/2006/relationships/image" Target="../media/image18.emf"/><Relationship Id="rId14" Type="http://schemas.openxmlformats.org/officeDocument/2006/relationships/image" Target="../media/image25.jpeg"/></Relationships>
</file>

<file path=xl/drawings/_rels/drawing14.xml.rels><?xml version="1.0" encoding="UTF-8" standalone="yes"?>
<Relationships xmlns="http://schemas.openxmlformats.org/package/2006/relationships"><Relationship Id="rId8" Type="http://schemas.openxmlformats.org/officeDocument/2006/relationships/image" Target="../media/image6.emf"/><Relationship Id="rId13" Type="http://schemas.openxmlformats.org/officeDocument/2006/relationships/image" Target="../media/image9.emf"/><Relationship Id="rId3" Type="http://schemas.openxmlformats.org/officeDocument/2006/relationships/image" Target="../media/image3.emf"/><Relationship Id="rId7" Type="http://schemas.openxmlformats.org/officeDocument/2006/relationships/image" Target="../media/image23.emf"/><Relationship Id="rId12" Type="http://schemas.openxmlformats.org/officeDocument/2006/relationships/image" Target="../media/image8.jpeg"/><Relationship Id="rId2" Type="http://schemas.openxmlformats.org/officeDocument/2006/relationships/image" Target="../media/image2.emf"/><Relationship Id="rId1" Type="http://schemas.openxmlformats.org/officeDocument/2006/relationships/image" Target="../media/image26.png"/><Relationship Id="rId6" Type="http://schemas.openxmlformats.org/officeDocument/2006/relationships/image" Target="../media/image28.emf"/><Relationship Id="rId11" Type="http://schemas.openxmlformats.org/officeDocument/2006/relationships/image" Target="../media/image15.emf"/><Relationship Id="rId5" Type="http://schemas.openxmlformats.org/officeDocument/2006/relationships/image" Target="../media/image27.jpeg"/><Relationship Id="rId15" Type="http://schemas.openxmlformats.org/officeDocument/2006/relationships/image" Target="../media/image29.jpeg"/><Relationship Id="rId10" Type="http://schemas.openxmlformats.org/officeDocument/2006/relationships/image" Target="../media/image18.emf"/><Relationship Id="rId4" Type="http://schemas.openxmlformats.org/officeDocument/2006/relationships/image" Target="../media/image4.emf"/><Relationship Id="rId9" Type="http://schemas.openxmlformats.org/officeDocument/2006/relationships/image" Target="../media/image7.emf"/><Relationship Id="rId14" Type="http://schemas.openxmlformats.org/officeDocument/2006/relationships/image" Target="../media/image10.emf"/></Relationships>
</file>

<file path=xl/drawings/_rels/drawing15.xml.rels><?xml version="1.0" encoding="UTF-8" standalone="yes"?>
<Relationships xmlns="http://schemas.openxmlformats.org/package/2006/relationships"><Relationship Id="rId8" Type="http://schemas.openxmlformats.org/officeDocument/2006/relationships/image" Target="../media/image15.emf"/><Relationship Id="rId3" Type="http://schemas.openxmlformats.org/officeDocument/2006/relationships/image" Target="../media/image3.emf"/><Relationship Id="rId7" Type="http://schemas.openxmlformats.org/officeDocument/2006/relationships/image" Target="../media/image7.emf"/><Relationship Id="rId12" Type="http://schemas.openxmlformats.org/officeDocument/2006/relationships/image" Target="../media/image25.jpeg"/><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11" Type="http://schemas.openxmlformats.org/officeDocument/2006/relationships/image" Target="../media/image10.emf"/><Relationship Id="rId5" Type="http://schemas.openxmlformats.org/officeDocument/2006/relationships/image" Target="../media/image30.jpeg"/><Relationship Id="rId10" Type="http://schemas.openxmlformats.org/officeDocument/2006/relationships/image" Target="../media/image9.emf"/><Relationship Id="rId4" Type="http://schemas.openxmlformats.org/officeDocument/2006/relationships/image" Target="../media/image4.emf"/><Relationship Id="rId9" Type="http://schemas.openxmlformats.org/officeDocument/2006/relationships/image" Target="../media/image8.jpeg"/></Relationships>
</file>

<file path=xl/drawings/_rels/drawing16.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11" Type="http://schemas.openxmlformats.org/officeDocument/2006/relationships/image" Target="../media/image32.jpeg"/><Relationship Id="rId5" Type="http://schemas.openxmlformats.org/officeDocument/2006/relationships/image" Target="../media/image31.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17.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5" Type="http://schemas.openxmlformats.org/officeDocument/2006/relationships/image" Target="../media/image33.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18.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5" Type="http://schemas.openxmlformats.org/officeDocument/2006/relationships/image" Target="../media/image34.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19.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11" Type="http://schemas.openxmlformats.org/officeDocument/2006/relationships/image" Target="../media/image36.png"/><Relationship Id="rId5" Type="http://schemas.openxmlformats.org/officeDocument/2006/relationships/image" Target="../media/image35.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20.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11" Type="http://schemas.openxmlformats.org/officeDocument/2006/relationships/image" Target="../media/image38.jpeg"/><Relationship Id="rId5" Type="http://schemas.openxmlformats.org/officeDocument/2006/relationships/image" Target="../media/image37.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2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6.emf"/><Relationship Id="rId5" Type="http://schemas.openxmlformats.org/officeDocument/2006/relationships/image" Target="../media/image39.jpeg"/><Relationship Id="rId10" Type="http://schemas.openxmlformats.org/officeDocument/2006/relationships/image" Target="../media/image10.emf"/><Relationship Id="rId4" Type="http://schemas.openxmlformats.org/officeDocument/2006/relationships/image" Target="../media/image4.emf"/><Relationship Id="rId9" Type="http://schemas.openxmlformats.org/officeDocument/2006/relationships/image" Target="../media/image9.emf"/></Relationships>
</file>

<file path=xl/drawings/_rels/drawing22.xml.rels><?xml version="1.0" encoding="UTF-8" standalone="yes"?>
<Relationships xmlns="http://schemas.openxmlformats.org/package/2006/relationships"><Relationship Id="rId8" Type="http://schemas.openxmlformats.org/officeDocument/2006/relationships/image" Target="../media/image7.emf"/><Relationship Id="rId13" Type="http://schemas.openxmlformats.org/officeDocument/2006/relationships/image" Target="../media/image10.emf"/><Relationship Id="rId3" Type="http://schemas.openxmlformats.org/officeDocument/2006/relationships/image" Target="../media/image3.emf"/><Relationship Id="rId7" Type="http://schemas.openxmlformats.org/officeDocument/2006/relationships/image" Target="../media/image6.emf"/><Relationship Id="rId12" Type="http://schemas.openxmlformats.org/officeDocument/2006/relationships/image" Target="../media/image9.emf"/><Relationship Id="rId2" Type="http://schemas.openxmlformats.org/officeDocument/2006/relationships/image" Target="../media/image2.emf"/><Relationship Id="rId1" Type="http://schemas.openxmlformats.org/officeDocument/2006/relationships/image" Target="../media/image1.png"/><Relationship Id="rId6" Type="http://schemas.openxmlformats.org/officeDocument/2006/relationships/image" Target="../media/image23.emf"/><Relationship Id="rId11" Type="http://schemas.openxmlformats.org/officeDocument/2006/relationships/image" Target="../media/image8.jpeg"/><Relationship Id="rId5" Type="http://schemas.openxmlformats.org/officeDocument/2006/relationships/image" Target="../media/image40.jpeg"/><Relationship Id="rId10" Type="http://schemas.openxmlformats.org/officeDocument/2006/relationships/image" Target="../media/image15.emf"/><Relationship Id="rId4" Type="http://schemas.openxmlformats.org/officeDocument/2006/relationships/image" Target="../media/image4.emf"/><Relationship Id="rId9" Type="http://schemas.openxmlformats.org/officeDocument/2006/relationships/image" Target="../media/image18.emf"/></Relationships>
</file>

<file path=xl/drawings/drawing1.xml><?xml version="1.0" encoding="utf-8"?>
<xdr:wsDr xmlns:xdr="http://schemas.openxmlformats.org/drawingml/2006/spreadsheetDrawing" xmlns:a="http://schemas.openxmlformats.org/drawingml/2006/main">
  <xdr:twoCellAnchor editAs="oneCell">
    <xdr:from>
      <xdr:col>9</xdr:col>
      <xdr:colOff>285750</xdr:colOff>
      <xdr:row>12</xdr:row>
      <xdr:rowOff>76200</xdr:rowOff>
    </xdr:from>
    <xdr:to>
      <xdr:col>9</xdr:col>
      <xdr:colOff>723900</xdr:colOff>
      <xdr:row>14</xdr:row>
      <xdr:rowOff>228600</xdr:rowOff>
    </xdr:to>
    <xdr:pic>
      <xdr:nvPicPr>
        <xdr:cNvPr id="146871" name="il_fi" descr="http://algeek.com/wp-content/uploads/2009/02/mecanico.gif">
          <a:extLst>
            <a:ext uri="{FF2B5EF4-FFF2-40B4-BE49-F238E27FC236}">
              <a16:creationId xmlns:a16="http://schemas.microsoft.com/office/drawing/2014/main" id="{00000000-0008-0000-0100-0000B73D02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19900" y="4829175"/>
          <a:ext cx="43815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18</xdr:row>
      <xdr:rowOff>85725</xdr:rowOff>
    </xdr:from>
    <xdr:to>
      <xdr:col>9</xdr:col>
      <xdr:colOff>638175</xdr:colOff>
      <xdr:row>19</xdr:row>
      <xdr:rowOff>390525</xdr:rowOff>
    </xdr:to>
    <xdr:pic>
      <xdr:nvPicPr>
        <xdr:cNvPr id="146872" name="Picture 8">
          <a:extLst>
            <a:ext uri="{FF2B5EF4-FFF2-40B4-BE49-F238E27FC236}">
              <a16:creationId xmlns:a16="http://schemas.microsoft.com/office/drawing/2014/main" id="{00000000-0008-0000-0100-0000B83D0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800850" y="6848475"/>
          <a:ext cx="371475"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23</xdr:row>
      <xdr:rowOff>457200</xdr:rowOff>
    </xdr:from>
    <xdr:to>
      <xdr:col>9</xdr:col>
      <xdr:colOff>762000</xdr:colOff>
      <xdr:row>24</xdr:row>
      <xdr:rowOff>381000</xdr:rowOff>
    </xdr:to>
    <xdr:pic>
      <xdr:nvPicPr>
        <xdr:cNvPr id="146873" name="Picture 6">
          <a:extLst>
            <a:ext uri="{FF2B5EF4-FFF2-40B4-BE49-F238E27FC236}">
              <a16:creationId xmlns:a16="http://schemas.microsoft.com/office/drawing/2014/main" id="{00000000-0008-0000-0100-0000B93D02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753225" y="9029700"/>
          <a:ext cx="542925"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27</xdr:row>
      <xdr:rowOff>190500</xdr:rowOff>
    </xdr:from>
    <xdr:to>
      <xdr:col>9</xdr:col>
      <xdr:colOff>771525</xdr:colOff>
      <xdr:row>28</xdr:row>
      <xdr:rowOff>247650</xdr:rowOff>
    </xdr:to>
    <xdr:pic>
      <xdr:nvPicPr>
        <xdr:cNvPr id="146874" name="Picture 13">
          <a:extLst>
            <a:ext uri="{FF2B5EF4-FFF2-40B4-BE49-F238E27FC236}">
              <a16:creationId xmlns:a16="http://schemas.microsoft.com/office/drawing/2014/main" id="{00000000-0008-0000-0100-0000BA3D02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6753225" y="11172825"/>
          <a:ext cx="5524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33</xdr:row>
      <xdr:rowOff>114300</xdr:rowOff>
    </xdr:from>
    <xdr:to>
      <xdr:col>9</xdr:col>
      <xdr:colOff>695325</xdr:colOff>
      <xdr:row>34</xdr:row>
      <xdr:rowOff>352425</xdr:rowOff>
    </xdr:to>
    <xdr:pic>
      <xdr:nvPicPr>
        <xdr:cNvPr id="146875" name="il_fi" descr="http://luzdelforo.files.wordpress.com/2007/12/ladron.jpg">
          <a:extLst>
            <a:ext uri="{FF2B5EF4-FFF2-40B4-BE49-F238E27FC236}">
              <a16:creationId xmlns:a16="http://schemas.microsoft.com/office/drawing/2014/main" id="{00000000-0008-0000-0100-0000BB3D02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772275" y="13430250"/>
          <a:ext cx="45720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38</xdr:row>
      <xdr:rowOff>247650</xdr:rowOff>
    </xdr:from>
    <xdr:to>
      <xdr:col>9</xdr:col>
      <xdr:colOff>676275</xdr:colOff>
      <xdr:row>39</xdr:row>
      <xdr:rowOff>361950</xdr:rowOff>
    </xdr:to>
    <xdr:pic>
      <xdr:nvPicPr>
        <xdr:cNvPr id="146876" name="Picture 38">
          <a:extLst>
            <a:ext uri="{FF2B5EF4-FFF2-40B4-BE49-F238E27FC236}">
              <a16:creationId xmlns:a16="http://schemas.microsoft.com/office/drawing/2014/main" id="{00000000-0008-0000-0100-0000BC3D02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flipH="1">
          <a:off x="6772275" y="15640050"/>
          <a:ext cx="43815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200025</xdr:colOff>
      <xdr:row>43</xdr:row>
      <xdr:rowOff>228600</xdr:rowOff>
    </xdr:from>
    <xdr:to>
      <xdr:col>9</xdr:col>
      <xdr:colOff>695325</xdr:colOff>
      <xdr:row>44</xdr:row>
      <xdr:rowOff>381000</xdr:rowOff>
    </xdr:to>
    <xdr:pic>
      <xdr:nvPicPr>
        <xdr:cNvPr id="146877" name="Picture 19">
          <a:extLst>
            <a:ext uri="{FF2B5EF4-FFF2-40B4-BE49-F238E27FC236}">
              <a16:creationId xmlns:a16="http://schemas.microsoft.com/office/drawing/2014/main" id="{00000000-0008-0000-0100-0000BD3D02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734175" y="17716500"/>
          <a:ext cx="49530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209550</xdr:colOff>
      <xdr:row>53</xdr:row>
      <xdr:rowOff>228600</xdr:rowOff>
    </xdr:from>
    <xdr:to>
      <xdr:col>9</xdr:col>
      <xdr:colOff>723900</xdr:colOff>
      <xdr:row>54</xdr:row>
      <xdr:rowOff>323850</xdr:rowOff>
    </xdr:to>
    <xdr:pic>
      <xdr:nvPicPr>
        <xdr:cNvPr id="146878"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100-0000BE3D02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6743700" y="23355300"/>
          <a:ext cx="51435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58</xdr:row>
      <xdr:rowOff>457200</xdr:rowOff>
    </xdr:from>
    <xdr:to>
      <xdr:col>9</xdr:col>
      <xdr:colOff>809625</xdr:colOff>
      <xdr:row>59</xdr:row>
      <xdr:rowOff>161925</xdr:rowOff>
    </xdr:to>
    <xdr:pic>
      <xdr:nvPicPr>
        <xdr:cNvPr id="146879" name="Picture 26">
          <a:extLst>
            <a:ext uri="{FF2B5EF4-FFF2-40B4-BE49-F238E27FC236}">
              <a16:creationId xmlns:a16="http://schemas.microsoft.com/office/drawing/2014/main" id="{00000000-0008-0000-0100-0000BF3D02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6781800" y="26946225"/>
          <a:ext cx="56197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49</xdr:row>
      <xdr:rowOff>19050</xdr:rowOff>
    </xdr:from>
    <xdr:to>
      <xdr:col>9</xdr:col>
      <xdr:colOff>704850</xdr:colOff>
      <xdr:row>49</xdr:row>
      <xdr:rowOff>295275</xdr:rowOff>
    </xdr:to>
    <xdr:pic>
      <xdr:nvPicPr>
        <xdr:cNvPr id="146880" name="Picture 24">
          <a:extLst>
            <a:ext uri="{FF2B5EF4-FFF2-40B4-BE49-F238E27FC236}">
              <a16:creationId xmlns:a16="http://schemas.microsoft.com/office/drawing/2014/main" id="{00000000-0008-0000-0100-0000C03D02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6781800" y="20231100"/>
          <a:ext cx="45720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304800</xdr:colOff>
      <xdr:row>13</xdr:row>
      <xdr:rowOff>57150</xdr:rowOff>
    </xdr:from>
    <xdr:to>
      <xdr:col>9</xdr:col>
      <xdr:colOff>742950</xdr:colOff>
      <xdr:row>14</xdr:row>
      <xdr:rowOff>419100</xdr:rowOff>
    </xdr:to>
    <xdr:pic>
      <xdr:nvPicPr>
        <xdr:cNvPr id="141068" name="il_fi" descr="http://algeek.com/wp-content/uploads/2009/02/mecanico.gif">
          <a:extLst>
            <a:ext uri="{FF2B5EF4-FFF2-40B4-BE49-F238E27FC236}">
              <a16:creationId xmlns:a16="http://schemas.microsoft.com/office/drawing/2014/main" id="{00000000-0008-0000-0A00-00000C2702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8850" y="5010150"/>
          <a:ext cx="438150"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342900</xdr:colOff>
      <xdr:row>18</xdr:row>
      <xdr:rowOff>161925</xdr:rowOff>
    </xdr:from>
    <xdr:to>
      <xdr:col>9</xdr:col>
      <xdr:colOff>714375</xdr:colOff>
      <xdr:row>19</xdr:row>
      <xdr:rowOff>476250</xdr:rowOff>
    </xdr:to>
    <xdr:pic>
      <xdr:nvPicPr>
        <xdr:cNvPr id="141069" name="Picture 8">
          <a:extLst>
            <a:ext uri="{FF2B5EF4-FFF2-40B4-BE49-F238E27FC236}">
              <a16:creationId xmlns:a16="http://schemas.microsoft.com/office/drawing/2014/main" id="{00000000-0008-0000-0A00-00000D270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076950" y="6924675"/>
          <a:ext cx="3714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200025</xdr:colOff>
      <xdr:row>23</xdr:row>
      <xdr:rowOff>238125</xdr:rowOff>
    </xdr:from>
    <xdr:to>
      <xdr:col>9</xdr:col>
      <xdr:colOff>752475</xdr:colOff>
      <xdr:row>24</xdr:row>
      <xdr:rowOff>390525</xdr:rowOff>
    </xdr:to>
    <xdr:pic>
      <xdr:nvPicPr>
        <xdr:cNvPr id="141070" name="Picture 6">
          <a:extLst>
            <a:ext uri="{FF2B5EF4-FFF2-40B4-BE49-F238E27FC236}">
              <a16:creationId xmlns:a16="http://schemas.microsoft.com/office/drawing/2014/main" id="{00000000-0008-0000-0A00-00000E2702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34075" y="8810625"/>
          <a:ext cx="55245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27</xdr:row>
      <xdr:rowOff>190500</xdr:rowOff>
    </xdr:from>
    <xdr:to>
      <xdr:col>9</xdr:col>
      <xdr:colOff>771525</xdr:colOff>
      <xdr:row>28</xdr:row>
      <xdr:rowOff>247650</xdr:rowOff>
    </xdr:to>
    <xdr:pic>
      <xdr:nvPicPr>
        <xdr:cNvPr id="141071" name="Picture 13">
          <a:extLst>
            <a:ext uri="{FF2B5EF4-FFF2-40B4-BE49-F238E27FC236}">
              <a16:creationId xmlns:a16="http://schemas.microsoft.com/office/drawing/2014/main" id="{00000000-0008-0000-0A00-00000F2702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53125" y="10944225"/>
          <a:ext cx="5524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33</xdr:row>
      <xdr:rowOff>85725</xdr:rowOff>
    </xdr:from>
    <xdr:to>
      <xdr:col>9</xdr:col>
      <xdr:colOff>723900</xdr:colOff>
      <xdr:row>34</xdr:row>
      <xdr:rowOff>323850</xdr:rowOff>
    </xdr:to>
    <xdr:pic>
      <xdr:nvPicPr>
        <xdr:cNvPr id="141072" name="il_fi" descr="http://luzdelforo.files.wordpress.com/2007/12/ladron.jpg">
          <a:extLst>
            <a:ext uri="{FF2B5EF4-FFF2-40B4-BE49-F238E27FC236}">
              <a16:creationId xmlns:a16="http://schemas.microsoft.com/office/drawing/2014/main" id="{00000000-0008-0000-0A00-0000102702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000750" y="12992100"/>
          <a:ext cx="45720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56</xdr:row>
      <xdr:rowOff>876300</xdr:rowOff>
    </xdr:from>
    <xdr:to>
      <xdr:col>9</xdr:col>
      <xdr:colOff>752475</xdr:colOff>
      <xdr:row>58</xdr:row>
      <xdr:rowOff>323850</xdr:rowOff>
    </xdr:to>
    <xdr:pic>
      <xdr:nvPicPr>
        <xdr:cNvPr id="141075"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A00-0000132702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962650" y="23945850"/>
          <a:ext cx="523875"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276225</xdr:colOff>
      <xdr:row>63</xdr:row>
      <xdr:rowOff>342900</xdr:rowOff>
    </xdr:from>
    <xdr:to>
      <xdr:col>9</xdr:col>
      <xdr:colOff>828675</xdr:colOff>
      <xdr:row>64</xdr:row>
      <xdr:rowOff>57150</xdr:rowOff>
    </xdr:to>
    <xdr:pic>
      <xdr:nvPicPr>
        <xdr:cNvPr id="141076" name="Picture 26">
          <a:extLst>
            <a:ext uri="{FF2B5EF4-FFF2-40B4-BE49-F238E27FC236}">
              <a16:creationId xmlns:a16="http://schemas.microsoft.com/office/drawing/2014/main" id="{00000000-0008-0000-0A00-0000142702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010275" y="27365325"/>
          <a:ext cx="5524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419100</xdr:colOff>
      <xdr:row>53</xdr:row>
      <xdr:rowOff>200025</xdr:rowOff>
    </xdr:from>
    <xdr:to>
      <xdr:col>9</xdr:col>
      <xdr:colOff>866775</xdr:colOff>
      <xdr:row>54</xdr:row>
      <xdr:rowOff>200025</xdr:rowOff>
    </xdr:to>
    <xdr:pic>
      <xdr:nvPicPr>
        <xdr:cNvPr id="141077" name="Picture 24">
          <a:extLst>
            <a:ext uri="{FF2B5EF4-FFF2-40B4-BE49-F238E27FC236}">
              <a16:creationId xmlns:a16="http://schemas.microsoft.com/office/drawing/2014/main" id="{00000000-0008-0000-0A00-0000152702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6153150" y="21659850"/>
          <a:ext cx="447675"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142875</xdr:colOff>
      <xdr:row>12</xdr:row>
      <xdr:rowOff>57150</xdr:rowOff>
    </xdr:from>
    <xdr:to>
      <xdr:col>9</xdr:col>
      <xdr:colOff>857250</xdr:colOff>
      <xdr:row>14</xdr:row>
      <xdr:rowOff>390525</xdr:rowOff>
    </xdr:to>
    <xdr:pic>
      <xdr:nvPicPr>
        <xdr:cNvPr id="117496" name="il_fi" descr="http://algeek.com/wp-content/uploads/2009/02/mecanico.gif">
          <a:extLst>
            <a:ext uri="{FF2B5EF4-FFF2-40B4-BE49-F238E27FC236}">
              <a16:creationId xmlns:a16="http://schemas.microsoft.com/office/drawing/2014/main" id="{00000000-0008-0000-0200-0000F8CA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76925" y="5067300"/>
          <a:ext cx="714375"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161925</xdr:colOff>
      <xdr:row>18</xdr:row>
      <xdr:rowOff>76200</xdr:rowOff>
    </xdr:from>
    <xdr:to>
      <xdr:col>9</xdr:col>
      <xdr:colOff>847725</xdr:colOff>
      <xdr:row>23</xdr:row>
      <xdr:rowOff>270364</xdr:rowOff>
    </xdr:to>
    <xdr:pic>
      <xdr:nvPicPr>
        <xdr:cNvPr id="117497" name="Picture 8">
          <a:extLst>
            <a:ext uri="{FF2B5EF4-FFF2-40B4-BE49-F238E27FC236}">
              <a16:creationId xmlns:a16="http://schemas.microsoft.com/office/drawing/2014/main" id="{00000000-0008-0000-0200-0000F9CA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5895975" y="7629525"/>
          <a:ext cx="685800" cy="1200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xdr:colOff>
      <xdr:row>22</xdr:row>
      <xdr:rowOff>219075</xdr:rowOff>
    </xdr:from>
    <xdr:to>
      <xdr:col>9</xdr:col>
      <xdr:colOff>885825</xdr:colOff>
      <xdr:row>24</xdr:row>
      <xdr:rowOff>1</xdr:rowOff>
    </xdr:to>
    <xdr:pic>
      <xdr:nvPicPr>
        <xdr:cNvPr id="117498" name="Picture 6">
          <a:extLst>
            <a:ext uri="{FF2B5EF4-FFF2-40B4-BE49-F238E27FC236}">
              <a16:creationId xmlns:a16="http://schemas.microsoft.com/office/drawing/2014/main" id="{00000000-0008-0000-0200-0000FACA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762625" y="10077450"/>
          <a:ext cx="857250" cy="752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xdr:colOff>
      <xdr:row>27</xdr:row>
      <xdr:rowOff>361950</xdr:rowOff>
    </xdr:from>
    <xdr:to>
      <xdr:col>9</xdr:col>
      <xdr:colOff>904875</xdr:colOff>
      <xdr:row>28</xdr:row>
      <xdr:rowOff>390524</xdr:rowOff>
    </xdr:to>
    <xdr:pic>
      <xdr:nvPicPr>
        <xdr:cNvPr id="117499" name="Picture 13">
          <a:extLst>
            <a:ext uri="{FF2B5EF4-FFF2-40B4-BE49-F238E27FC236}">
              <a16:creationId xmlns:a16="http://schemas.microsoft.com/office/drawing/2014/main" id="{00000000-0008-0000-0200-0000FBCA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753100" y="13296900"/>
          <a:ext cx="8858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57150</xdr:colOff>
      <xdr:row>32</xdr:row>
      <xdr:rowOff>133350</xdr:rowOff>
    </xdr:from>
    <xdr:to>
      <xdr:col>9</xdr:col>
      <xdr:colOff>876300</xdr:colOff>
      <xdr:row>34</xdr:row>
      <xdr:rowOff>161925</xdr:rowOff>
    </xdr:to>
    <xdr:pic>
      <xdr:nvPicPr>
        <xdr:cNvPr id="117500" name="il_fi" descr="http://luzdelforo.files.wordpress.com/2007/12/ladron.jpg">
          <a:extLst>
            <a:ext uri="{FF2B5EF4-FFF2-40B4-BE49-F238E27FC236}">
              <a16:creationId xmlns:a16="http://schemas.microsoft.com/office/drawing/2014/main" id="{00000000-0008-0000-0200-0000FCCA01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5791200" y="15982950"/>
          <a:ext cx="819150"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85725</xdr:colOff>
      <xdr:row>37</xdr:row>
      <xdr:rowOff>304800</xdr:rowOff>
    </xdr:from>
    <xdr:to>
      <xdr:col>9</xdr:col>
      <xdr:colOff>809625</xdr:colOff>
      <xdr:row>39</xdr:row>
      <xdr:rowOff>38100</xdr:rowOff>
    </xdr:to>
    <xdr:pic>
      <xdr:nvPicPr>
        <xdr:cNvPr id="117501" name="Picture 38">
          <a:extLst>
            <a:ext uri="{FF2B5EF4-FFF2-40B4-BE49-F238E27FC236}">
              <a16:creationId xmlns:a16="http://schemas.microsoft.com/office/drawing/2014/main" id="{00000000-0008-0000-0200-0000FDCA01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819775" y="19202400"/>
          <a:ext cx="72390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76200</xdr:colOff>
      <xdr:row>42</xdr:row>
      <xdr:rowOff>333375</xdr:rowOff>
    </xdr:from>
    <xdr:to>
      <xdr:col>9</xdr:col>
      <xdr:colOff>876300</xdr:colOff>
      <xdr:row>44</xdr:row>
      <xdr:rowOff>123825</xdr:rowOff>
    </xdr:to>
    <xdr:pic>
      <xdr:nvPicPr>
        <xdr:cNvPr id="117502" name="Picture 19">
          <a:extLst>
            <a:ext uri="{FF2B5EF4-FFF2-40B4-BE49-F238E27FC236}">
              <a16:creationId xmlns:a16="http://schemas.microsoft.com/office/drawing/2014/main" id="{00000000-0008-0000-0200-0000FECA01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810250" y="22383750"/>
          <a:ext cx="80010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85725</xdr:colOff>
      <xdr:row>53</xdr:row>
      <xdr:rowOff>57150</xdr:rowOff>
    </xdr:from>
    <xdr:to>
      <xdr:col>9</xdr:col>
      <xdr:colOff>781050</xdr:colOff>
      <xdr:row>54</xdr:row>
      <xdr:rowOff>209551</xdr:rowOff>
    </xdr:to>
    <xdr:pic>
      <xdr:nvPicPr>
        <xdr:cNvPr id="117503"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200-0000FFCA01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819775" y="28975050"/>
          <a:ext cx="695325"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47625</xdr:colOff>
      <xdr:row>58</xdr:row>
      <xdr:rowOff>123825</xdr:rowOff>
    </xdr:from>
    <xdr:to>
      <xdr:col>9</xdr:col>
      <xdr:colOff>923925</xdr:colOff>
      <xdr:row>59</xdr:row>
      <xdr:rowOff>104775</xdr:rowOff>
    </xdr:to>
    <xdr:pic>
      <xdr:nvPicPr>
        <xdr:cNvPr id="117504" name="Picture 26">
          <a:extLst>
            <a:ext uri="{FF2B5EF4-FFF2-40B4-BE49-F238E27FC236}">
              <a16:creationId xmlns:a16="http://schemas.microsoft.com/office/drawing/2014/main" id="{00000000-0008-0000-0200-000000CB01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781675" y="32585025"/>
          <a:ext cx="87630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85725</xdr:colOff>
      <xdr:row>47</xdr:row>
      <xdr:rowOff>133350</xdr:rowOff>
    </xdr:from>
    <xdr:to>
      <xdr:col>9</xdr:col>
      <xdr:colOff>904875</xdr:colOff>
      <xdr:row>48</xdr:row>
      <xdr:rowOff>209551</xdr:rowOff>
    </xdr:to>
    <xdr:pic>
      <xdr:nvPicPr>
        <xdr:cNvPr id="117505" name="Picture 24">
          <a:extLst>
            <a:ext uri="{FF2B5EF4-FFF2-40B4-BE49-F238E27FC236}">
              <a16:creationId xmlns:a16="http://schemas.microsoft.com/office/drawing/2014/main" id="{00000000-0008-0000-0200-000001CB01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819775" y="25346025"/>
          <a:ext cx="81915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247650</xdr:colOff>
      <xdr:row>12</xdr:row>
      <xdr:rowOff>171450</xdr:rowOff>
    </xdr:from>
    <xdr:to>
      <xdr:col>9</xdr:col>
      <xdr:colOff>685800</xdr:colOff>
      <xdr:row>14</xdr:row>
      <xdr:rowOff>371475</xdr:rowOff>
    </xdr:to>
    <xdr:pic>
      <xdr:nvPicPr>
        <xdr:cNvPr id="122687" name="il_fi" descr="http://algeek.com/wp-content/uploads/2009/02/mecanico.gif">
          <a:extLst>
            <a:ext uri="{FF2B5EF4-FFF2-40B4-BE49-F238E27FC236}">
              <a16:creationId xmlns:a16="http://schemas.microsoft.com/office/drawing/2014/main" id="{00000000-0008-0000-0B00-00003FDF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81700" y="4924425"/>
          <a:ext cx="438150"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342900</xdr:colOff>
      <xdr:row>18</xdr:row>
      <xdr:rowOff>104775</xdr:rowOff>
    </xdr:from>
    <xdr:to>
      <xdr:col>9</xdr:col>
      <xdr:colOff>704850</xdr:colOff>
      <xdr:row>19</xdr:row>
      <xdr:rowOff>419100</xdr:rowOff>
    </xdr:to>
    <xdr:pic>
      <xdr:nvPicPr>
        <xdr:cNvPr id="122688" name="Picture 8">
          <a:extLst>
            <a:ext uri="{FF2B5EF4-FFF2-40B4-BE49-F238E27FC236}">
              <a16:creationId xmlns:a16="http://schemas.microsoft.com/office/drawing/2014/main" id="{00000000-0008-0000-0B00-000040DF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076950" y="6867525"/>
          <a:ext cx="361950"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285750</xdr:colOff>
      <xdr:row>23</xdr:row>
      <xdr:rowOff>323850</xdr:rowOff>
    </xdr:from>
    <xdr:to>
      <xdr:col>9</xdr:col>
      <xdr:colOff>752475</xdr:colOff>
      <xdr:row>24</xdr:row>
      <xdr:rowOff>409575</xdr:rowOff>
    </xdr:to>
    <xdr:pic>
      <xdr:nvPicPr>
        <xdr:cNvPr id="122689" name="Picture 6">
          <a:extLst>
            <a:ext uri="{FF2B5EF4-FFF2-40B4-BE49-F238E27FC236}">
              <a16:creationId xmlns:a16="http://schemas.microsoft.com/office/drawing/2014/main" id="{00000000-0008-0000-0B00-000041DF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19800" y="8896350"/>
          <a:ext cx="46672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28</xdr:row>
      <xdr:rowOff>133350</xdr:rowOff>
    </xdr:from>
    <xdr:to>
      <xdr:col>9</xdr:col>
      <xdr:colOff>752475</xdr:colOff>
      <xdr:row>29</xdr:row>
      <xdr:rowOff>114300</xdr:rowOff>
    </xdr:to>
    <xdr:pic>
      <xdr:nvPicPr>
        <xdr:cNvPr id="122690" name="Picture 13">
          <a:extLst>
            <a:ext uri="{FF2B5EF4-FFF2-40B4-BE49-F238E27FC236}">
              <a16:creationId xmlns:a16="http://schemas.microsoft.com/office/drawing/2014/main" id="{00000000-0008-0000-0B00-000042DF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81700" y="11172825"/>
          <a:ext cx="504825"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190500</xdr:colOff>
      <xdr:row>32</xdr:row>
      <xdr:rowOff>133350</xdr:rowOff>
    </xdr:from>
    <xdr:to>
      <xdr:col>9</xdr:col>
      <xdr:colOff>714375</xdr:colOff>
      <xdr:row>34</xdr:row>
      <xdr:rowOff>247650</xdr:rowOff>
    </xdr:to>
    <xdr:pic>
      <xdr:nvPicPr>
        <xdr:cNvPr id="122691" name="il_fi" descr="http://luzdelforo.files.wordpress.com/2007/12/ladron.jpg">
          <a:extLst>
            <a:ext uri="{FF2B5EF4-FFF2-40B4-BE49-F238E27FC236}">
              <a16:creationId xmlns:a16="http://schemas.microsoft.com/office/drawing/2014/main" id="{00000000-0008-0000-0B00-000043DF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924550" y="12839700"/>
          <a:ext cx="5238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39</xdr:row>
      <xdr:rowOff>76200</xdr:rowOff>
    </xdr:from>
    <xdr:to>
      <xdr:col>9</xdr:col>
      <xdr:colOff>657225</xdr:colOff>
      <xdr:row>39</xdr:row>
      <xdr:rowOff>514350</xdr:rowOff>
    </xdr:to>
    <xdr:pic>
      <xdr:nvPicPr>
        <xdr:cNvPr id="122692" name="Picture 38">
          <a:extLst>
            <a:ext uri="{FF2B5EF4-FFF2-40B4-BE49-F238E27FC236}">
              <a16:creationId xmlns:a16="http://schemas.microsoft.com/office/drawing/2014/main" id="{00000000-0008-0000-0B00-000044DF01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953125" y="15278100"/>
          <a:ext cx="438150"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42</xdr:row>
      <xdr:rowOff>133350</xdr:rowOff>
    </xdr:from>
    <xdr:to>
      <xdr:col>9</xdr:col>
      <xdr:colOff>762000</xdr:colOff>
      <xdr:row>44</xdr:row>
      <xdr:rowOff>142875</xdr:rowOff>
    </xdr:to>
    <xdr:pic>
      <xdr:nvPicPr>
        <xdr:cNvPr id="122693" name="Picture 19">
          <a:extLst>
            <a:ext uri="{FF2B5EF4-FFF2-40B4-BE49-F238E27FC236}">
              <a16:creationId xmlns:a16="http://schemas.microsoft.com/office/drawing/2014/main" id="{00000000-0008-0000-0B00-000045DF01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953125" y="16887825"/>
          <a:ext cx="5429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57</xdr:row>
      <xdr:rowOff>561975</xdr:rowOff>
    </xdr:from>
    <xdr:to>
      <xdr:col>9</xdr:col>
      <xdr:colOff>733425</xdr:colOff>
      <xdr:row>58</xdr:row>
      <xdr:rowOff>438150</xdr:rowOff>
    </xdr:to>
    <xdr:pic>
      <xdr:nvPicPr>
        <xdr:cNvPr id="122694"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B00-000046DF01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6000750" y="24631650"/>
          <a:ext cx="4667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323850</xdr:colOff>
      <xdr:row>63</xdr:row>
      <xdr:rowOff>390525</xdr:rowOff>
    </xdr:from>
    <xdr:to>
      <xdr:col>9</xdr:col>
      <xdr:colOff>800100</xdr:colOff>
      <xdr:row>64</xdr:row>
      <xdr:rowOff>57150</xdr:rowOff>
    </xdr:to>
    <xdr:pic>
      <xdr:nvPicPr>
        <xdr:cNvPr id="122695" name="Picture 26">
          <a:extLst>
            <a:ext uri="{FF2B5EF4-FFF2-40B4-BE49-F238E27FC236}">
              <a16:creationId xmlns:a16="http://schemas.microsoft.com/office/drawing/2014/main" id="{00000000-0008-0000-0B00-000047DF01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6057900" y="28279725"/>
          <a:ext cx="47625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53</xdr:row>
      <xdr:rowOff>314325</xdr:rowOff>
    </xdr:from>
    <xdr:to>
      <xdr:col>9</xdr:col>
      <xdr:colOff>723900</xdr:colOff>
      <xdr:row>54</xdr:row>
      <xdr:rowOff>314325</xdr:rowOff>
    </xdr:to>
    <xdr:pic>
      <xdr:nvPicPr>
        <xdr:cNvPr id="122696" name="Picture 24">
          <a:extLst>
            <a:ext uri="{FF2B5EF4-FFF2-40B4-BE49-F238E27FC236}">
              <a16:creationId xmlns:a16="http://schemas.microsoft.com/office/drawing/2014/main" id="{00000000-0008-0000-0B00-000048DF01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972175" y="21774150"/>
          <a:ext cx="485775"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228600</xdr:colOff>
      <xdr:row>12</xdr:row>
      <xdr:rowOff>57150</xdr:rowOff>
    </xdr:from>
    <xdr:to>
      <xdr:col>9</xdr:col>
      <xdr:colOff>762000</xdr:colOff>
      <xdr:row>14</xdr:row>
      <xdr:rowOff>438149</xdr:rowOff>
    </xdr:to>
    <xdr:pic>
      <xdr:nvPicPr>
        <xdr:cNvPr id="118551" name="il_fi" descr="http://algeek.com/wp-content/uploads/2009/02/mecanico.gif">
          <a:extLst>
            <a:ext uri="{FF2B5EF4-FFF2-40B4-BE49-F238E27FC236}">
              <a16:creationId xmlns:a16="http://schemas.microsoft.com/office/drawing/2014/main" id="{00000000-0008-0000-0300-000017CF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62650" y="4810125"/>
          <a:ext cx="53340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18</xdr:row>
      <xdr:rowOff>238125</xdr:rowOff>
    </xdr:from>
    <xdr:to>
      <xdr:col>9</xdr:col>
      <xdr:colOff>733425</xdr:colOff>
      <xdr:row>23</xdr:row>
      <xdr:rowOff>308463</xdr:rowOff>
    </xdr:to>
    <xdr:pic>
      <xdr:nvPicPr>
        <xdr:cNvPr id="118552" name="Picture 8">
          <a:extLst>
            <a:ext uri="{FF2B5EF4-FFF2-40B4-BE49-F238E27FC236}">
              <a16:creationId xmlns:a16="http://schemas.microsoft.com/office/drawing/2014/main" id="{00000000-0008-0000-0300-000018CF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000750" y="7000875"/>
          <a:ext cx="466725"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23</xdr:row>
      <xdr:rowOff>333375</xdr:rowOff>
    </xdr:from>
    <xdr:to>
      <xdr:col>9</xdr:col>
      <xdr:colOff>800100</xdr:colOff>
      <xdr:row>24</xdr:row>
      <xdr:rowOff>485774</xdr:rowOff>
    </xdr:to>
    <xdr:pic>
      <xdr:nvPicPr>
        <xdr:cNvPr id="118553" name="Picture 6">
          <a:extLst>
            <a:ext uri="{FF2B5EF4-FFF2-40B4-BE49-F238E27FC236}">
              <a16:creationId xmlns:a16="http://schemas.microsoft.com/office/drawing/2014/main" id="{00000000-0008-0000-0300-000019CF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00750" y="8905875"/>
          <a:ext cx="53340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28</xdr:row>
      <xdr:rowOff>57150</xdr:rowOff>
    </xdr:from>
    <xdr:to>
      <xdr:col>9</xdr:col>
      <xdr:colOff>762000</xdr:colOff>
      <xdr:row>28</xdr:row>
      <xdr:rowOff>361950</xdr:rowOff>
    </xdr:to>
    <xdr:pic>
      <xdr:nvPicPr>
        <xdr:cNvPr id="118554" name="Picture 13">
          <a:extLst>
            <a:ext uri="{FF2B5EF4-FFF2-40B4-BE49-F238E27FC236}">
              <a16:creationId xmlns:a16="http://schemas.microsoft.com/office/drawing/2014/main" id="{00000000-0008-0000-0300-00001ACF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72175" y="11334750"/>
          <a:ext cx="52387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285750</xdr:colOff>
      <xdr:row>32</xdr:row>
      <xdr:rowOff>180975</xdr:rowOff>
    </xdr:from>
    <xdr:to>
      <xdr:col>9</xdr:col>
      <xdr:colOff>771525</xdr:colOff>
      <xdr:row>34</xdr:row>
      <xdr:rowOff>266700</xdr:rowOff>
    </xdr:to>
    <xdr:pic>
      <xdr:nvPicPr>
        <xdr:cNvPr id="118555" name="il_fi" descr="http://luzdelforo.files.wordpress.com/2007/12/ladron.jpg">
          <a:extLst>
            <a:ext uri="{FF2B5EF4-FFF2-40B4-BE49-F238E27FC236}">
              <a16:creationId xmlns:a16="http://schemas.microsoft.com/office/drawing/2014/main" id="{00000000-0008-0000-0300-00001BCF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019800" y="13525500"/>
          <a:ext cx="4857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323850</xdr:colOff>
      <xdr:row>49</xdr:row>
      <xdr:rowOff>142875</xdr:rowOff>
    </xdr:from>
    <xdr:to>
      <xdr:col>9</xdr:col>
      <xdr:colOff>809625</xdr:colOff>
      <xdr:row>49</xdr:row>
      <xdr:rowOff>676275</xdr:rowOff>
    </xdr:to>
    <xdr:pic>
      <xdr:nvPicPr>
        <xdr:cNvPr id="118557" name="Picture 19">
          <a:extLst>
            <a:ext uri="{FF2B5EF4-FFF2-40B4-BE49-F238E27FC236}">
              <a16:creationId xmlns:a16="http://schemas.microsoft.com/office/drawing/2014/main" id="{00000000-0008-0000-0300-00001DCF01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6057900" y="20202525"/>
          <a:ext cx="48577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58</xdr:row>
      <xdr:rowOff>85725</xdr:rowOff>
    </xdr:from>
    <xdr:to>
      <xdr:col>9</xdr:col>
      <xdr:colOff>714375</xdr:colOff>
      <xdr:row>59</xdr:row>
      <xdr:rowOff>9525</xdr:rowOff>
    </xdr:to>
    <xdr:pic>
      <xdr:nvPicPr>
        <xdr:cNvPr id="118558"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300-00001ECF01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962650" y="24993600"/>
          <a:ext cx="4857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209550</xdr:colOff>
      <xdr:row>54</xdr:row>
      <xdr:rowOff>19050</xdr:rowOff>
    </xdr:from>
    <xdr:to>
      <xdr:col>9</xdr:col>
      <xdr:colOff>714375</xdr:colOff>
      <xdr:row>54</xdr:row>
      <xdr:rowOff>390525</xdr:rowOff>
    </xdr:to>
    <xdr:pic>
      <xdr:nvPicPr>
        <xdr:cNvPr id="118560" name="Picture 24">
          <a:extLst>
            <a:ext uri="{FF2B5EF4-FFF2-40B4-BE49-F238E27FC236}">
              <a16:creationId xmlns:a16="http://schemas.microsoft.com/office/drawing/2014/main" id="{00000000-0008-0000-0300-000020CF01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943600" y="22459950"/>
          <a:ext cx="5048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352425</xdr:colOff>
      <xdr:row>12</xdr:row>
      <xdr:rowOff>190500</xdr:rowOff>
    </xdr:from>
    <xdr:to>
      <xdr:col>9</xdr:col>
      <xdr:colOff>771525</xdr:colOff>
      <xdr:row>14</xdr:row>
      <xdr:rowOff>438150</xdr:rowOff>
    </xdr:to>
    <xdr:pic>
      <xdr:nvPicPr>
        <xdr:cNvPr id="138019" name="il_fi" descr="http://algeek.com/wp-content/uploads/2009/02/mecanico.gif">
          <a:extLst>
            <a:ext uri="{FF2B5EF4-FFF2-40B4-BE49-F238E27FC236}">
              <a16:creationId xmlns:a16="http://schemas.microsoft.com/office/drawing/2014/main" id="{00000000-0008-0000-0400-0000231B02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86475" y="4943475"/>
          <a:ext cx="41910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276225</xdr:colOff>
      <xdr:row>18</xdr:row>
      <xdr:rowOff>28575</xdr:rowOff>
    </xdr:from>
    <xdr:to>
      <xdr:col>9</xdr:col>
      <xdr:colOff>676275</xdr:colOff>
      <xdr:row>19</xdr:row>
      <xdr:rowOff>381000</xdr:rowOff>
    </xdr:to>
    <xdr:pic>
      <xdr:nvPicPr>
        <xdr:cNvPr id="138020" name="Picture 8">
          <a:extLst>
            <a:ext uri="{FF2B5EF4-FFF2-40B4-BE49-F238E27FC236}">
              <a16:creationId xmlns:a16="http://schemas.microsoft.com/office/drawing/2014/main" id="{00000000-0008-0000-0400-0000241B0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010275" y="6791325"/>
          <a:ext cx="40005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23</xdr:row>
      <xdr:rowOff>180975</xdr:rowOff>
    </xdr:from>
    <xdr:to>
      <xdr:col>9</xdr:col>
      <xdr:colOff>790575</xdr:colOff>
      <xdr:row>24</xdr:row>
      <xdr:rowOff>238125</xdr:rowOff>
    </xdr:to>
    <xdr:pic>
      <xdr:nvPicPr>
        <xdr:cNvPr id="138021" name="Picture 6">
          <a:extLst>
            <a:ext uri="{FF2B5EF4-FFF2-40B4-BE49-F238E27FC236}">
              <a16:creationId xmlns:a16="http://schemas.microsoft.com/office/drawing/2014/main" id="{00000000-0008-0000-0400-0000251B02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00750" y="8753475"/>
          <a:ext cx="5238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28</xdr:row>
      <xdr:rowOff>28575</xdr:rowOff>
    </xdr:from>
    <xdr:to>
      <xdr:col>9</xdr:col>
      <xdr:colOff>752475</xdr:colOff>
      <xdr:row>29</xdr:row>
      <xdr:rowOff>19050</xdr:rowOff>
    </xdr:to>
    <xdr:pic>
      <xdr:nvPicPr>
        <xdr:cNvPr id="138022" name="Picture 13">
          <a:extLst>
            <a:ext uri="{FF2B5EF4-FFF2-40B4-BE49-F238E27FC236}">
              <a16:creationId xmlns:a16="http://schemas.microsoft.com/office/drawing/2014/main" id="{00000000-0008-0000-0400-0000261B02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72175" y="11068050"/>
          <a:ext cx="5143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31</xdr:row>
      <xdr:rowOff>333375</xdr:rowOff>
    </xdr:from>
    <xdr:to>
      <xdr:col>9</xdr:col>
      <xdr:colOff>742950</xdr:colOff>
      <xdr:row>34</xdr:row>
      <xdr:rowOff>9525</xdr:rowOff>
    </xdr:to>
    <xdr:pic>
      <xdr:nvPicPr>
        <xdr:cNvPr id="138023" name="il_fi" descr="http://luzdelforo.files.wordpress.com/2007/12/ladron.jpg">
          <a:extLst>
            <a:ext uri="{FF2B5EF4-FFF2-40B4-BE49-F238E27FC236}">
              <a16:creationId xmlns:a16="http://schemas.microsoft.com/office/drawing/2014/main" id="{00000000-0008-0000-0400-0000271B02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962650" y="12611100"/>
          <a:ext cx="51435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152400</xdr:colOff>
      <xdr:row>38</xdr:row>
      <xdr:rowOff>200025</xdr:rowOff>
    </xdr:from>
    <xdr:to>
      <xdr:col>9</xdr:col>
      <xdr:colOff>647700</xdr:colOff>
      <xdr:row>39</xdr:row>
      <xdr:rowOff>352425</xdr:rowOff>
    </xdr:to>
    <xdr:pic>
      <xdr:nvPicPr>
        <xdr:cNvPr id="138024" name="Picture 38">
          <a:extLst>
            <a:ext uri="{FF2B5EF4-FFF2-40B4-BE49-F238E27FC236}">
              <a16:creationId xmlns:a16="http://schemas.microsoft.com/office/drawing/2014/main" id="{00000000-0008-0000-0400-0000281B02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886450" y="15059025"/>
          <a:ext cx="49530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44</xdr:row>
      <xdr:rowOff>171450</xdr:rowOff>
    </xdr:from>
    <xdr:to>
      <xdr:col>9</xdr:col>
      <xdr:colOff>676275</xdr:colOff>
      <xdr:row>44</xdr:row>
      <xdr:rowOff>571500</xdr:rowOff>
    </xdr:to>
    <xdr:pic>
      <xdr:nvPicPr>
        <xdr:cNvPr id="138025" name="Picture 19">
          <a:extLst>
            <a:ext uri="{FF2B5EF4-FFF2-40B4-BE49-F238E27FC236}">
              <a16:creationId xmlns:a16="http://schemas.microsoft.com/office/drawing/2014/main" id="{00000000-0008-0000-0400-0000291B02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000750" y="17468850"/>
          <a:ext cx="4095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58</xdr:row>
      <xdr:rowOff>276225</xdr:rowOff>
    </xdr:from>
    <xdr:to>
      <xdr:col>9</xdr:col>
      <xdr:colOff>695325</xdr:colOff>
      <xdr:row>59</xdr:row>
      <xdr:rowOff>171450</xdr:rowOff>
    </xdr:to>
    <xdr:pic>
      <xdr:nvPicPr>
        <xdr:cNvPr id="138026"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400-00002A1B02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953125" y="25174575"/>
          <a:ext cx="4762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63</xdr:row>
      <xdr:rowOff>609600</xdr:rowOff>
    </xdr:from>
    <xdr:to>
      <xdr:col>9</xdr:col>
      <xdr:colOff>714375</xdr:colOff>
      <xdr:row>64</xdr:row>
      <xdr:rowOff>276225</xdr:rowOff>
    </xdr:to>
    <xdr:pic>
      <xdr:nvPicPr>
        <xdr:cNvPr id="138027" name="Picture 26">
          <a:extLst>
            <a:ext uri="{FF2B5EF4-FFF2-40B4-BE49-F238E27FC236}">
              <a16:creationId xmlns:a16="http://schemas.microsoft.com/office/drawing/2014/main" id="{00000000-0008-0000-0400-00002B1B02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5962650" y="28260675"/>
          <a:ext cx="48577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295275</xdr:colOff>
      <xdr:row>53</xdr:row>
      <xdr:rowOff>266700</xdr:rowOff>
    </xdr:from>
    <xdr:to>
      <xdr:col>9</xdr:col>
      <xdr:colOff>752475</xdr:colOff>
      <xdr:row>54</xdr:row>
      <xdr:rowOff>371475</xdr:rowOff>
    </xdr:to>
    <xdr:pic>
      <xdr:nvPicPr>
        <xdr:cNvPr id="138028" name="Picture 24">
          <a:extLst>
            <a:ext uri="{FF2B5EF4-FFF2-40B4-BE49-F238E27FC236}">
              <a16:creationId xmlns:a16="http://schemas.microsoft.com/office/drawing/2014/main" id="{00000000-0008-0000-0400-00002C1B02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6029325" y="22355175"/>
          <a:ext cx="4572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49</xdr:row>
      <xdr:rowOff>114300</xdr:rowOff>
    </xdr:from>
    <xdr:to>
      <xdr:col>9</xdr:col>
      <xdr:colOff>762000</xdr:colOff>
      <xdr:row>49</xdr:row>
      <xdr:rowOff>552450</xdr:rowOff>
    </xdr:to>
    <xdr:pic>
      <xdr:nvPicPr>
        <xdr:cNvPr id="138029" name="Picture 21">
          <a:extLst>
            <a:ext uri="{FF2B5EF4-FFF2-40B4-BE49-F238E27FC236}">
              <a16:creationId xmlns:a16="http://schemas.microsoft.com/office/drawing/2014/main" id="{00000000-0008-0000-0400-00002D1B02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981700" y="19878675"/>
          <a:ext cx="514350" cy="43815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137745</xdr:colOff>
      <xdr:row>11</xdr:row>
      <xdr:rowOff>523143</xdr:rowOff>
    </xdr:from>
    <xdr:to>
      <xdr:col>9</xdr:col>
      <xdr:colOff>751741</xdr:colOff>
      <xdr:row>13</xdr:row>
      <xdr:rowOff>474053</xdr:rowOff>
    </xdr:to>
    <xdr:pic>
      <xdr:nvPicPr>
        <xdr:cNvPr id="119614" name="il_fi" descr="http://algeek.com/wp-content/uploads/2009/02/mecanico.gif">
          <a:extLst>
            <a:ext uri="{FF2B5EF4-FFF2-40B4-BE49-F238E27FC236}">
              <a16:creationId xmlns:a16="http://schemas.microsoft.com/office/drawing/2014/main" id="{00000000-0008-0000-0500-00003ED3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96707" y="4860681"/>
          <a:ext cx="613996" cy="947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361216</xdr:colOff>
      <xdr:row>17</xdr:row>
      <xdr:rowOff>169252</xdr:rowOff>
    </xdr:from>
    <xdr:to>
      <xdr:col>9</xdr:col>
      <xdr:colOff>918062</xdr:colOff>
      <xdr:row>18</xdr:row>
      <xdr:rowOff>765664</xdr:rowOff>
    </xdr:to>
    <xdr:pic>
      <xdr:nvPicPr>
        <xdr:cNvPr id="119615" name="Picture 8">
          <a:extLst>
            <a:ext uri="{FF2B5EF4-FFF2-40B4-BE49-F238E27FC236}">
              <a16:creationId xmlns:a16="http://schemas.microsoft.com/office/drawing/2014/main" id="{00000000-0008-0000-0500-00003FD3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120178" y="7364290"/>
          <a:ext cx="556846" cy="977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49090</xdr:colOff>
      <xdr:row>22</xdr:row>
      <xdr:rowOff>22714</xdr:rowOff>
    </xdr:from>
    <xdr:to>
      <xdr:col>9</xdr:col>
      <xdr:colOff>634511</xdr:colOff>
      <xdr:row>23</xdr:row>
      <xdr:rowOff>37367</xdr:rowOff>
    </xdr:to>
    <xdr:pic>
      <xdr:nvPicPr>
        <xdr:cNvPr id="119616" name="Picture 6">
          <a:extLst>
            <a:ext uri="{FF2B5EF4-FFF2-40B4-BE49-F238E27FC236}">
              <a16:creationId xmlns:a16="http://schemas.microsoft.com/office/drawing/2014/main" id="{00000000-0008-0000-0500-000040D3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808052" y="9899406"/>
          <a:ext cx="585421" cy="4982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161925</xdr:colOff>
      <xdr:row>19</xdr:row>
      <xdr:rowOff>200025</xdr:rowOff>
    </xdr:from>
    <xdr:to>
      <xdr:col>6</xdr:col>
      <xdr:colOff>390525</xdr:colOff>
      <xdr:row>19</xdr:row>
      <xdr:rowOff>581025</xdr:rowOff>
    </xdr:to>
    <xdr:pic>
      <xdr:nvPicPr>
        <xdr:cNvPr id="119617" name="Picture 13">
          <a:extLst>
            <a:ext uri="{FF2B5EF4-FFF2-40B4-BE49-F238E27FC236}">
              <a16:creationId xmlns:a16="http://schemas.microsoft.com/office/drawing/2014/main" id="{00000000-0008-0000-0500-000041D3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743325" y="8639175"/>
          <a:ext cx="59055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219075</xdr:colOff>
      <xdr:row>22</xdr:row>
      <xdr:rowOff>323850</xdr:rowOff>
    </xdr:from>
    <xdr:to>
      <xdr:col>6</xdr:col>
      <xdr:colOff>333375</xdr:colOff>
      <xdr:row>24</xdr:row>
      <xdr:rowOff>133350</xdr:rowOff>
    </xdr:to>
    <xdr:pic>
      <xdr:nvPicPr>
        <xdr:cNvPr id="119618" name="il_fi" descr="http://luzdelforo.files.wordpress.com/2007/12/ladron.jpg">
          <a:extLst>
            <a:ext uri="{FF2B5EF4-FFF2-40B4-BE49-F238E27FC236}">
              <a16:creationId xmlns:a16="http://schemas.microsoft.com/office/drawing/2014/main" id="{00000000-0008-0000-0500-000042D3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3800475" y="10182225"/>
          <a:ext cx="476250"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142875</xdr:colOff>
      <xdr:row>26</xdr:row>
      <xdr:rowOff>457200</xdr:rowOff>
    </xdr:from>
    <xdr:to>
      <xdr:col>6</xdr:col>
      <xdr:colOff>400050</xdr:colOff>
      <xdr:row>27</xdr:row>
      <xdr:rowOff>304800</xdr:rowOff>
    </xdr:to>
    <xdr:pic>
      <xdr:nvPicPr>
        <xdr:cNvPr id="119619" name="Picture 38">
          <a:extLst>
            <a:ext uri="{FF2B5EF4-FFF2-40B4-BE49-F238E27FC236}">
              <a16:creationId xmlns:a16="http://schemas.microsoft.com/office/drawing/2014/main" id="{00000000-0008-0000-0500-000043D301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724275" y="12458700"/>
          <a:ext cx="61912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200025</xdr:colOff>
      <xdr:row>29</xdr:row>
      <xdr:rowOff>628650</xdr:rowOff>
    </xdr:from>
    <xdr:to>
      <xdr:col>6</xdr:col>
      <xdr:colOff>409575</xdr:colOff>
      <xdr:row>31</xdr:row>
      <xdr:rowOff>180975</xdr:rowOff>
    </xdr:to>
    <xdr:pic>
      <xdr:nvPicPr>
        <xdr:cNvPr id="119620" name="Picture 19">
          <a:extLst>
            <a:ext uri="{FF2B5EF4-FFF2-40B4-BE49-F238E27FC236}">
              <a16:creationId xmlns:a16="http://schemas.microsoft.com/office/drawing/2014/main" id="{00000000-0008-0000-0500-000044D301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3781425" y="14535150"/>
          <a:ext cx="571500"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85725</xdr:colOff>
      <xdr:row>58</xdr:row>
      <xdr:rowOff>57150</xdr:rowOff>
    </xdr:from>
    <xdr:to>
      <xdr:col>9</xdr:col>
      <xdr:colOff>781050</xdr:colOff>
      <xdr:row>59</xdr:row>
      <xdr:rowOff>238125</xdr:rowOff>
    </xdr:to>
    <xdr:pic>
      <xdr:nvPicPr>
        <xdr:cNvPr id="119621"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500-000045D301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819775" y="31803975"/>
          <a:ext cx="695325"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161925</xdr:colOff>
      <xdr:row>63</xdr:row>
      <xdr:rowOff>314325</xdr:rowOff>
    </xdr:from>
    <xdr:to>
      <xdr:col>9</xdr:col>
      <xdr:colOff>847725</xdr:colOff>
      <xdr:row>64</xdr:row>
      <xdr:rowOff>142875</xdr:rowOff>
    </xdr:to>
    <xdr:pic>
      <xdr:nvPicPr>
        <xdr:cNvPr id="119622" name="Picture 26">
          <a:extLst>
            <a:ext uri="{FF2B5EF4-FFF2-40B4-BE49-F238E27FC236}">
              <a16:creationId xmlns:a16="http://schemas.microsoft.com/office/drawing/2014/main" id="{00000000-0008-0000-0500-000046D301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895975" y="35575875"/>
          <a:ext cx="68580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85725</xdr:colOff>
      <xdr:row>47</xdr:row>
      <xdr:rowOff>133350</xdr:rowOff>
    </xdr:from>
    <xdr:to>
      <xdr:col>9</xdr:col>
      <xdr:colOff>904875</xdr:colOff>
      <xdr:row>48</xdr:row>
      <xdr:rowOff>209550</xdr:rowOff>
    </xdr:to>
    <xdr:pic>
      <xdr:nvPicPr>
        <xdr:cNvPr id="119623" name="Picture 24">
          <a:extLst>
            <a:ext uri="{FF2B5EF4-FFF2-40B4-BE49-F238E27FC236}">
              <a16:creationId xmlns:a16="http://schemas.microsoft.com/office/drawing/2014/main" id="{00000000-0008-0000-0500-000047D301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819775" y="25193625"/>
          <a:ext cx="81915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54</xdr:row>
      <xdr:rowOff>76200</xdr:rowOff>
    </xdr:from>
    <xdr:to>
      <xdr:col>9</xdr:col>
      <xdr:colOff>762000</xdr:colOff>
      <xdr:row>54</xdr:row>
      <xdr:rowOff>495300</xdr:rowOff>
    </xdr:to>
    <xdr:pic>
      <xdr:nvPicPr>
        <xdr:cNvPr id="119624" name="Picture 21">
          <a:extLst>
            <a:ext uri="{FF2B5EF4-FFF2-40B4-BE49-F238E27FC236}">
              <a16:creationId xmlns:a16="http://schemas.microsoft.com/office/drawing/2014/main" id="{00000000-0008-0000-0500-000048D301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981700" y="28698825"/>
          <a:ext cx="514350" cy="4191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238125</xdr:colOff>
      <xdr:row>12</xdr:row>
      <xdr:rowOff>66675</xdr:rowOff>
    </xdr:from>
    <xdr:to>
      <xdr:col>9</xdr:col>
      <xdr:colOff>790575</xdr:colOff>
      <xdr:row>14</xdr:row>
      <xdr:rowOff>400050</xdr:rowOff>
    </xdr:to>
    <xdr:pic>
      <xdr:nvPicPr>
        <xdr:cNvPr id="143901" name="il_fi" descr="http://algeek.com/wp-content/uploads/2009/02/mecanico.gif">
          <a:extLst>
            <a:ext uri="{FF2B5EF4-FFF2-40B4-BE49-F238E27FC236}">
              <a16:creationId xmlns:a16="http://schemas.microsoft.com/office/drawing/2014/main" id="{00000000-0008-0000-0700-00001D3202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72175" y="4819650"/>
          <a:ext cx="552450"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171450</xdr:colOff>
      <xdr:row>18</xdr:row>
      <xdr:rowOff>123825</xdr:rowOff>
    </xdr:from>
    <xdr:to>
      <xdr:col>9</xdr:col>
      <xdr:colOff>695325</xdr:colOff>
      <xdr:row>20</xdr:row>
      <xdr:rowOff>19050</xdr:rowOff>
    </xdr:to>
    <xdr:pic>
      <xdr:nvPicPr>
        <xdr:cNvPr id="143902" name="Picture 8">
          <a:extLst>
            <a:ext uri="{FF2B5EF4-FFF2-40B4-BE49-F238E27FC236}">
              <a16:creationId xmlns:a16="http://schemas.microsoft.com/office/drawing/2014/main" id="{00000000-0008-0000-0700-00001E320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5905500" y="6886575"/>
          <a:ext cx="523875"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142875</xdr:colOff>
      <xdr:row>23</xdr:row>
      <xdr:rowOff>257175</xdr:rowOff>
    </xdr:from>
    <xdr:to>
      <xdr:col>9</xdr:col>
      <xdr:colOff>895350</xdr:colOff>
      <xdr:row>24</xdr:row>
      <xdr:rowOff>590550</xdr:rowOff>
    </xdr:to>
    <xdr:pic>
      <xdr:nvPicPr>
        <xdr:cNvPr id="143903" name="Picture 6">
          <a:extLst>
            <a:ext uri="{FF2B5EF4-FFF2-40B4-BE49-F238E27FC236}">
              <a16:creationId xmlns:a16="http://schemas.microsoft.com/office/drawing/2014/main" id="{00000000-0008-0000-0700-00001F3202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876925" y="8829675"/>
          <a:ext cx="7524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xdr:colOff>
      <xdr:row>27</xdr:row>
      <xdr:rowOff>76200</xdr:rowOff>
    </xdr:from>
    <xdr:to>
      <xdr:col>9</xdr:col>
      <xdr:colOff>800100</xdr:colOff>
      <xdr:row>28</xdr:row>
      <xdr:rowOff>266700</xdr:rowOff>
    </xdr:to>
    <xdr:pic>
      <xdr:nvPicPr>
        <xdr:cNvPr id="143904" name="Picture 13">
          <a:extLst>
            <a:ext uri="{FF2B5EF4-FFF2-40B4-BE49-F238E27FC236}">
              <a16:creationId xmlns:a16="http://schemas.microsoft.com/office/drawing/2014/main" id="{00000000-0008-0000-0700-0000203202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753100" y="10829925"/>
          <a:ext cx="78105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133350</xdr:colOff>
      <xdr:row>32</xdr:row>
      <xdr:rowOff>180975</xdr:rowOff>
    </xdr:from>
    <xdr:to>
      <xdr:col>9</xdr:col>
      <xdr:colOff>790575</xdr:colOff>
      <xdr:row>34</xdr:row>
      <xdr:rowOff>466725</xdr:rowOff>
    </xdr:to>
    <xdr:pic>
      <xdr:nvPicPr>
        <xdr:cNvPr id="143905" name="il_fi" descr="http://luzdelforo.files.wordpress.com/2007/12/ladron.jpg">
          <a:extLst>
            <a:ext uri="{FF2B5EF4-FFF2-40B4-BE49-F238E27FC236}">
              <a16:creationId xmlns:a16="http://schemas.microsoft.com/office/drawing/2014/main" id="{00000000-0008-0000-0700-0000213202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867400" y="12887325"/>
          <a:ext cx="657225"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95250</xdr:colOff>
      <xdr:row>38</xdr:row>
      <xdr:rowOff>85725</xdr:rowOff>
    </xdr:from>
    <xdr:to>
      <xdr:col>9</xdr:col>
      <xdr:colOff>781050</xdr:colOff>
      <xdr:row>39</xdr:row>
      <xdr:rowOff>438150</xdr:rowOff>
    </xdr:to>
    <xdr:pic>
      <xdr:nvPicPr>
        <xdr:cNvPr id="143906" name="Picture 38">
          <a:extLst>
            <a:ext uri="{FF2B5EF4-FFF2-40B4-BE49-F238E27FC236}">
              <a16:creationId xmlns:a16="http://schemas.microsoft.com/office/drawing/2014/main" id="{00000000-0008-0000-0700-0000223202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829300" y="14944725"/>
          <a:ext cx="68580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95250</xdr:colOff>
      <xdr:row>43</xdr:row>
      <xdr:rowOff>190500</xdr:rowOff>
    </xdr:from>
    <xdr:to>
      <xdr:col>9</xdr:col>
      <xdr:colOff>838200</xdr:colOff>
      <xdr:row>44</xdr:row>
      <xdr:rowOff>609600</xdr:rowOff>
    </xdr:to>
    <xdr:pic>
      <xdr:nvPicPr>
        <xdr:cNvPr id="143907" name="Picture 19">
          <a:extLst>
            <a:ext uri="{FF2B5EF4-FFF2-40B4-BE49-F238E27FC236}">
              <a16:creationId xmlns:a16="http://schemas.microsoft.com/office/drawing/2014/main" id="{00000000-0008-0000-0700-0000233202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829300" y="17145000"/>
          <a:ext cx="74295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142875</xdr:colOff>
      <xdr:row>52</xdr:row>
      <xdr:rowOff>371475</xdr:rowOff>
    </xdr:from>
    <xdr:to>
      <xdr:col>9</xdr:col>
      <xdr:colOff>781050</xdr:colOff>
      <xdr:row>53</xdr:row>
      <xdr:rowOff>438150</xdr:rowOff>
    </xdr:to>
    <xdr:pic>
      <xdr:nvPicPr>
        <xdr:cNvPr id="143908"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700-0000243202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876925" y="22317075"/>
          <a:ext cx="638175"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285750</xdr:colOff>
      <xdr:row>58</xdr:row>
      <xdr:rowOff>590550</xdr:rowOff>
    </xdr:from>
    <xdr:to>
      <xdr:col>9</xdr:col>
      <xdr:colOff>762000</xdr:colOff>
      <xdr:row>59</xdr:row>
      <xdr:rowOff>247650</xdr:rowOff>
    </xdr:to>
    <xdr:pic>
      <xdr:nvPicPr>
        <xdr:cNvPr id="143909" name="Picture 26">
          <a:extLst>
            <a:ext uri="{FF2B5EF4-FFF2-40B4-BE49-F238E27FC236}">
              <a16:creationId xmlns:a16="http://schemas.microsoft.com/office/drawing/2014/main" id="{00000000-0008-0000-0700-0000253202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6019800" y="26355675"/>
          <a:ext cx="47625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142875</xdr:colOff>
      <xdr:row>48</xdr:row>
      <xdr:rowOff>57150</xdr:rowOff>
    </xdr:from>
    <xdr:to>
      <xdr:col>9</xdr:col>
      <xdr:colOff>885825</xdr:colOff>
      <xdr:row>49</xdr:row>
      <xdr:rowOff>266700</xdr:rowOff>
    </xdr:to>
    <xdr:pic>
      <xdr:nvPicPr>
        <xdr:cNvPr id="143910" name="Picture 24">
          <a:extLst>
            <a:ext uri="{FF2B5EF4-FFF2-40B4-BE49-F238E27FC236}">
              <a16:creationId xmlns:a16="http://schemas.microsoft.com/office/drawing/2014/main" id="{00000000-0008-0000-0700-0000263202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876925" y="19392900"/>
          <a:ext cx="7429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190500</xdr:colOff>
      <xdr:row>12</xdr:row>
      <xdr:rowOff>104775</xdr:rowOff>
    </xdr:from>
    <xdr:to>
      <xdr:col>9</xdr:col>
      <xdr:colOff>628650</xdr:colOff>
      <xdr:row>14</xdr:row>
      <xdr:rowOff>304800</xdr:rowOff>
    </xdr:to>
    <xdr:pic>
      <xdr:nvPicPr>
        <xdr:cNvPr id="120639" name="il_fi" descr="http://algeek.com/wp-content/uploads/2009/02/mecanico.gif">
          <a:extLst>
            <a:ext uri="{FF2B5EF4-FFF2-40B4-BE49-F238E27FC236}">
              <a16:creationId xmlns:a16="http://schemas.microsoft.com/office/drawing/2014/main" id="{00000000-0008-0000-0800-00003FD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24550" y="4857750"/>
          <a:ext cx="438150"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323850</xdr:colOff>
      <xdr:row>18</xdr:row>
      <xdr:rowOff>28575</xdr:rowOff>
    </xdr:from>
    <xdr:to>
      <xdr:col>9</xdr:col>
      <xdr:colOff>695325</xdr:colOff>
      <xdr:row>19</xdr:row>
      <xdr:rowOff>352425</xdr:rowOff>
    </xdr:to>
    <xdr:pic>
      <xdr:nvPicPr>
        <xdr:cNvPr id="120640" name="Picture 8">
          <a:extLst>
            <a:ext uri="{FF2B5EF4-FFF2-40B4-BE49-F238E27FC236}">
              <a16:creationId xmlns:a16="http://schemas.microsoft.com/office/drawing/2014/main" id="{00000000-0008-0000-0800-000040D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057900" y="6791325"/>
          <a:ext cx="3714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200025</xdr:colOff>
      <xdr:row>24</xdr:row>
      <xdr:rowOff>38100</xdr:rowOff>
    </xdr:from>
    <xdr:to>
      <xdr:col>9</xdr:col>
      <xdr:colOff>742950</xdr:colOff>
      <xdr:row>24</xdr:row>
      <xdr:rowOff>523875</xdr:rowOff>
    </xdr:to>
    <xdr:pic>
      <xdr:nvPicPr>
        <xdr:cNvPr id="120641" name="Picture 6">
          <a:extLst>
            <a:ext uri="{FF2B5EF4-FFF2-40B4-BE49-F238E27FC236}">
              <a16:creationId xmlns:a16="http://schemas.microsoft.com/office/drawing/2014/main" id="{00000000-0008-0000-0800-000041D7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34075" y="8953500"/>
          <a:ext cx="54292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209550</xdr:colOff>
      <xdr:row>28</xdr:row>
      <xdr:rowOff>66675</xdr:rowOff>
    </xdr:from>
    <xdr:to>
      <xdr:col>9</xdr:col>
      <xdr:colOff>762000</xdr:colOff>
      <xdr:row>29</xdr:row>
      <xdr:rowOff>76200</xdr:rowOff>
    </xdr:to>
    <xdr:pic>
      <xdr:nvPicPr>
        <xdr:cNvPr id="120642" name="Picture 13">
          <a:extLst>
            <a:ext uri="{FF2B5EF4-FFF2-40B4-BE49-F238E27FC236}">
              <a16:creationId xmlns:a16="http://schemas.microsoft.com/office/drawing/2014/main" id="{00000000-0008-0000-0800-000042D7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43600" y="11106150"/>
          <a:ext cx="55245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285750</xdr:colOff>
      <xdr:row>33</xdr:row>
      <xdr:rowOff>95250</xdr:rowOff>
    </xdr:from>
    <xdr:to>
      <xdr:col>9</xdr:col>
      <xdr:colOff>742950</xdr:colOff>
      <xdr:row>34</xdr:row>
      <xdr:rowOff>333375</xdr:rowOff>
    </xdr:to>
    <xdr:pic>
      <xdr:nvPicPr>
        <xdr:cNvPr id="120643" name="il_fi" descr="http://luzdelforo.files.wordpress.com/2007/12/ladron.jpg">
          <a:extLst>
            <a:ext uri="{FF2B5EF4-FFF2-40B4-BE49-F238E27FC236}">
              <a16:creationId xmlns:a16="http://schemas.microsoft.com/office/drawing/2014/main" id="{00000000-0008-0000-0800-000043D7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019800" y="13001625"/>
          <a:ext cx="45720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39</xdr:row>
      <xdr:rowOff>76200</xdr:rowOff>
    </xdr:from>
    <xdr:to>
      <xdr:col>9</xdr:col>
      <xdr:colOff>704850</xdr:colOff>
      <xdr:row>46</xdr:row>
      <xdr:rowOff>419100</xdr:rowOff>
    </xdr:to>
    <xdr:pic>
      <xdr:nvPicPr>
        <xdr:cNvPr id="120644" name="Picture 38">
          <a:extLst>
            <a:ext uri="{FF2B5EF4-FFF2-40B4-BE49-F238E27FC236}">
              <a16:creationId xmlns:a16="http://schemas.microsoft.com/office/drawing/2014/main" id="{00000000-0008-0000-0800-000044D701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flipH="1">
          <a:off x="6000750" y="15278100"/>
          <a:ext cx="4381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180975</xdr:colOff>
      <xdr:row>43</xdr:row>
      <xdr:rowOff>276225</xdr:rowOff>
    </xdr:from>
    <xdr:to>
      <xdr:col>9</xdr:col>
      <xdr:colOff>666750</xdr:colOff>
      <xdr:row>46</xdr:row>
      <xdr:rowOff>511175</xdr:rowOff>
    </xdr:to>
    <xdr:pic>
      <xdr:nvPicPr>
        <xdr:cNvPr id="120645" name="Picture 19">
          <a:extLst>
            <a:ext uri="{FF2B5EF4-FFF2-40B4-BE49-F238E27FC236}">
              <a16:creationId xmlns:a16="http://schemas.microsoft.com/office/drawing/2014/main" id="{00000000-0008-0000-0800-000045D701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915025" y="17230725"/>
          <a:ext cx="48577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190500</xdr:colOff>
      <xdr:row>57</xdr:row>
      <xdr:rowOff>104775</xdr:rowOff>
    </xdr:from>
    <xdr:to>
      <xdr:col>9</xdr:col>
      <xdr:colOff>714375</xdr:colOff>
      <xdr:row>58</xdr:row>
      <xdr:rowOff>552450</xdr:rowOff>
    </xdr:to>
    <xdr:pic>
      <xdr:nvPicPr>
        <xdr:cNvPr id="120646"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800-000046D701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924550" y="24174450"/>
          <a:ext cx="523875"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323850</xdr:colOff>
      <xdr:row>54</xdr:row>
      <xdr:rowOff>95250</xdr:rowOff>
    </xdr:from>
    <xdr:to>
      <xdr:col>9</xdr:col>
      <xdr:colOff>771525</xdr:colOff>
      <xdr:row>54</xdr:row>
      <xdr:rowOff>438150</xdr:rowOff>
    </xdr:to>
    <xdr:pic>
      <xdr:nvPicPr>
        <xdr:cNvPr id="120648" name="Picture 24">
          <a:extLst>
            <a:ext uri="{FF2B5EF4-FFF2-40B4-BE49-F238E27FC236}">
              <a16:creationId xmlns:a16="http://schemas.microsoft.com/office/drawing/2014/main" id="{00000000-0008-0000-0800-000048D701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6057900" y="21897975"/>
          <a:ext cx="447675"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47</xdr:row>
      <xdr:rowOff>76200</xdr:rowOff>
    </xdr:from>
    <xdr:to>
      <xdr:col>9</xdr:col>
      <xdr:colOff>752475</xdr:colOff>
      <xdr:row>49</xdr:row>
      <xdr:rowOff>438150</xdr:rowOff>
    </xdr:to>
    <xdr:pic>
      <xdr:nvPicPr>
        <xdr:cNvPr id="120649" name="Picture 4">
          <a:extLst>
            <a:ext uri="{FF2B5EF4-FFF2-40B4-BE49-F238E27FC236}">
              <a16:creationId xmlns:a16="http://schemas.microsoft.com/office/drawing/2014/main" id="{00000000-0008-0000-0800-000049D701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000750" y="19211925"/>
          <a:ext cx="485775"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79375</xdr:colOff>
      <xdr:row>0</xdr:row>
      <xdr:rowOff>31750</xdr:rowOff>
    </xdr:from>
    <xdr:to>
      <xdr:col>2</xdr:col>
      <xdr:colOff>952500</xdr:colOff>
      <xdr:row>3</xdr:row>
      <xdr:rowOff>682624</xdr:rowOff>
    </xdr:to>
    <xdr:pic>
      <xdr:nvPicPr>
        <xdr:cNvPr id="14" name="Imagen 13" descr="colbordar logo 2">
          <a:extLst>
            <a:ext uri="{FF2B5EF4-FFF2-40B4-BE49-F238E27FC236}">
              <a16:creationId xmlns:a16="http://schemas.microsoft.com/office/drawing/2014/main" id="{DD20573D-5227-4E0D-ABC9-AC9C0D6CF17E}"/>
            </a:ext>
          </a:extLst>
        </xdr:cNvPr>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79375" y="31750"/>
          <a:ext cx="2174875" cy="1127124"/>
        </a:xfrm>
        <a:prstGeom prst="rect">
          <a:avLst/>
        </a:prstGeom>
        <a:noFill/>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180975</xdr:colOff>
      <xdr:row>12</xdr:row>
      <xdr:rowOff>66675</xdr:rowOff>
    </xdr:from>
    <xdr:to>
      <xdr:col>9</xdr:col>
      <xdr:colOff>866775</xdr:colOff>
      <xdr:row>14</xdr:row>
      <xdr:rowOff>628650</xdr:rowOff>
    </xdr:to>
    <xdr:pic>
      <xdr:nvPicPr>
        <xdr:cNvPr id="121593" name="il_fi" descr="http://algeek.com/wp-content/uploads/2009/02/mecanico.gif">
          <a:extLst>
            <a:ext uri="{FF2B5EF4-FFF2-40B4-BE49-F238E27FC236}">
              <a16:creationId xmlns:a16="http://schemas.microsoft.com/office/drawing/2014/main" id="{00000000-0008-0000-0900-0000F9DA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15025" y="4819650"/>
          <a:ext cx="685800"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161925</xdr:colOff>
      <xdr:row>18</xdr:row>
      <xdr:rowOff>76200</xdr:rowOff>
    </xdr:from>
    <xdr:to>
      <xdr:col>9</xdr:col>
      <xdr:colOff>676275</xdr:colOff>
      <xdr:row>19</xdr:row>
      <xdr:rowOff>628650</xdr:rowOff>
    </xdr:to>
    <xdr:pic>
      <xdr:nvPicPr>
        <xdr:cNvPr id="121594" name="Picture 8">
          <a:extLst>
            <a:ext uri="{FF2B5EF4-FFF2-40B4-BE49-F238E27FC236}">
              <a16:creationId xmlns:a16="http://schemas.microsoft.com/office/drawing/2014/main" id="{00000000-0008-0000-0900-0000FADA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5895975" y="6838950"/>
          <a:ext cx="51435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142875</xdr:colOff>
      <xdr:row>23</xdr:row>
      <xdr:rowOff>238125</xdr:rowOff>
    </xdr:from>
    <xdr:to>
      <xdr:col>9</xdr:col>
      <xdr:colOff>828675</xdr:colOff>
      <xdr:row>24</xdr:row>
      <xdr:rowOff>504825</xdr:rowOff>
    </xdr:to>
    <xdr:pic>
      <xdr:nvPicPr>
        <xdr:cNvPr id="121595" name="Picture 6">
          <a:extLst>
            <a:ext uri="{FF2B5EF4-FFF2-40B4-BE49-F238E27FC236}">
              <a16:creationId xmlns:a16="http://schemas.microsoft.com/office/drawing/2014/main" id="{00000000-0008-0000-0900-0000FBDA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876925" y="8810625"/>
          <a:ext cx="6858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66675</xdr:colOff>
      <xdr:row>28</xdr:row>
      <xdr:rowOff>0</xdr:rowOff>
    </xdr:from>
    <xdr:to>
      <xdr:col>9</xdr:col>
      <xdr:colOff>895350</xdr:colOff>
      <xdr:row>29</xdr:row>
      <xdr:rowOff>171450</xdr:rowOff>
    </xdr:to>
    <xdr:pic>
      <xdr:nvPicPr>
        <xdr:cNvPr id="121596" name="Picture 13">
          <a:extLst>
            <a:ext uri="{FF2B5EF4-FFF2-40B4-BE49-F238E27FC236}">
              <a16:creationId xmlns:a16="http://schemas.microsoft.com/office/drawing/2014/main" id="{00000000-0008-0000-0900-0000FCDA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800725" y="11039475"/>
          <a:ext cx="82867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152400</xdr:colOff>
      <xdr:row>32</xdr:row>
      <xdr:rowOff>180975</xdr:rowOff>
    </xdr:from>
    <xdr:to>
      <xdr:col>9</xdr:col>
      <xdr:colOff>809625</xdr:colOff>
      <xdr:row>34</xdr:row>
      <xdr:rowOff>476250</xdr:rowOff>
    </xdr:to>
    <xdr:pic>
      <xdr:nvPicPr>
        <xdr:cNvPr id="121597" name="il_fi" descr="http://luzdelforo.files.wordpress.com/2007/12/ladron.jpg">
          <a:extLst>
            <a:ext uri="{FF2B5EF4-FFF2-40B4-BE49-F238E27FC236}">
              <a16:creationId xmlns:a16="http://schemas.microsoft.com/office/drawing/2014/main" id="{00000000-0008-0000-0900-0000FDDA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886450" y="12887325"/>
          <a:ext cx="6572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114300</xdr:colOff>
      <xdr:row>38</xdr:row>
      <xdr:rowOff>171450</xdr:rowOff>
    </xdr:from>
    <xdr:to>
      <xdr:col>9</xdr:col>
      <xdr:colOff>828675</xdr:colOff>
      <xdr:row>39</xdr:row>
      <xdr:rowOff>571500</xdr:rowOff>
    </xdr:to>
    <xdr:pic>
      <xdr:nvPicPr>
        <xdr:cNvPr id="121598" name="Picture 38">
          <a:extLst>
            <a:ext uri="{FF2B5EF4-FFF2-40B4-BE49-F238E27FC236}">
              <a16:creationId xmlns:a16="http://schemas.microsoft.com/office/drawing/2014/main" id="{00000000-0008-0000-0900-0000FEDA01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848350" y="15030450"/>
          <a:ext cx="714375"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95250</xdr:colOff>
      <xdr:row>43</xdr:row>
      <xdr:rowOff>123825</xdr:rowOff>
    </xdr:from>
    <xdr:to>
      <xdr:col>9</xdr:col>
      <xdr:colOff>800100</xdr:colOff>
      <xdr:row>44</xdr:row>
      <xdr:rowOff>485775</xdr:rowOff>
    </xdr:to>
    <xdr:pic>
      <xdr:nvPicPr>
        <xdr:cNvPr id="121599" name="Picture 19">
          <a:extLst>
            <a:ext uri="{FF2B5EF4-FFF2-40B4-BE49-F238E27FC236}">
              <a16:creationId xmlns:a16="http://schemas.microsoft.com/office/drawing/2014/main" id="{00000000-0008-0000-0900-0000FFDA01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829300" y="17078325"/>
          <a:ext cx="704850"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85725</xdr:colOff>
      <xdr:row>53</xdr:row>
      <xdr:rowOff>57150</xdr:rowOff>
    </xdr:from>
    <xdr:to>
      <xdr:col>9</xdr:col>
      <xdr:colOff>781050</xdr:colOff>
      <xdr:row>54</xdr:row>
      <xdr:rowOff>209550</xdr:rowOff>
    </xdr:to>
    <xdr:pic>
      <xdr:nvPicPr>
        <xdr:cNvPr id="121600"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900-000000DB01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819775" y="22202775"/>
          <a:ext cx="695325"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114300</xdr:colOff>
      <xdr:row>58</xdr:row>
      <xdr:rowOff>457200</xdr:rowOff>
    </xdr:from>
    <xdr:to>
      <xdr:col>9</xdr:col>
      <xdr:colOff>885825</xdr:colOff>
      <xdr:row>59</xdr:row>
      <xdr:rowOff>342900</xdr:rowOff>
    </xdr:to>
    <xdr:pic>
      <xdr:nvPicPr>
        <xdr:cNvPr id="121601" name="Picture 26">
          <a:extLst>
            <a:ext uri="{FF2B5EF4-FFF2-40B4-BE49-F238E27FC236}">
              <a16:creationId xmlns:a16="http://schemas.microsoft.com/office/drawing/2014/main" id="{00000000-0008-0000-0900-000001DB01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848350" y="25355550"/>
          <a:ext cx="77152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85725</xdr:colOff>
      <xdr:row>48</xdr:row>
      <xdr:rowOff>209550</xdr:rowOff>
    </xdr:from>
    <xdr:to>
      <xdr:col>9</xdr:col>
      <xdr:colOff>904875</xdr:colOff>
      <xdr:row>49</xdr:row>
      <xdr:rowOff>476250</xdr:rowOff>
    </xdr:to>
    <xdr:pic>
      <xdr:nvPicPr>
        <xdr:cNvPr id="121602" name="Picture 24">
          <a:extLst>
            <a:ext uri="{FF2B5EF4-FFF2-40B4-BE49-F238E27FC236}">
              <a16:creationId xmlns:a16="http://schemas.microsoft.com/office/drawing/2014/main" id="{00000000-0008-0000-0900-000002DB01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819775" y="19545300"/>
          <a:ext cx="8191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247650</xdr:colOff>
      <xdr:row>12</xdr:row>
      <xdr:rowOff>28575</xdr:rowOff>
    </xdr:from>
    <xdr:to>
      <xdr:col>9</xdr:col>
      <xdr:colOff>723900</xdr:colOff>
      <xdr:row>14</xdr:row>
      <xdr:rowOff>285750</xdr:rowOff>
    </xdr:to>
    <xdr:pic>
      <xdr:nvPicPr>
        <xdr:cNvPr id="123711" name="il_fi" descr="http://algeek.com/wp-content/uploads/2009/02/mecanico.gif">
          <a:extLst>
            <a:ext uri="{FF2B5EF4-FFF2-40B4-BE49-F238E27FC236}">
              <a16:creationId xmlns:a16="http://schemas.microsoft.com/office/drawing/2014/main" id="{00000000-0008-0000-0C00-00003FE3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86450" y="4781550"/>
          <a:ext cx="47625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352425</xdr:colOff>
      <xdr:row>18</xdr:row>
      <xdr:rowOff>28575</xdr:rowOff>
    </xdr:from>
    <xdr:to>
      <xdr:col>9</xdr:col>
      <xdr:colOff>723900</xdr:colOff>
      <xdr:row>18</xdr:row>
      <xdr:rowOff>657225</xdr:rowOff>
    </xdr:to>
    <xdr:pic>
      <xdr:nvPicPr>
        <xdr:cNvPr id="123712" name="Picture 8">
          <a:extLst>
            <a:ext uri="{FF2B5EF4-FFF2-40B4-BE49-F238E27FC236}">
              <a16:creationId xmlns:a16="http://schemas.microsoft.com/office/drawing/2014/main" id="{00000000-0008-0000-0C00-000040E3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5991225" y="7219950"/>
          <a:ext cx="37147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23</xdr:row>
      <xdr:rowOff>104775</xdr:rowOff>
    </xdr:from>
    <xdr:to>
      <xdr:col>9</xdr:col>
      <xdr:colOff>790575</xdr:colOff>
      <xdr:row>23</xdr:row>
      <xdr:rowOff>590550</xdr:rowOff>
    </xdr:to>
    <xdr:pic>
      <xdr:nvPicPr>
        <xdr:cNvPr id="123713" name="Picture 6">
          <a:extLst>
            <a:ext uri="{FF2B5EF4-FFF2-40B4-BE49-F238E27FC236}">
              <a16:creationId xmlns:a16="http://schemas.microsoft.com/office/drawing/2014/main" id="{00000000-0008-0000-0C00-000041E3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05500" y="10610850"/>
          <a:ext cx="52387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333375</xdr:colOff>
      <xdr:row>27</xdr:row>
      <xdr:rowOff>619125</xdr:rowOff>
    </xdr:from>
    <xdr:to>
      <xdr:col>9</xdr:col>
      <xdr:colOff>809625</xdr:colOff>
      <xdr:row>28</xdr:row>
      <xdr:rowOff>266700</xdr:rowOff>
    </xdr:to>
    <xdr:pic>
      <xdr:nvPicPr>
        <xdr:cNvPr id="123714" name="Picture 13">
          <a:extLst>
            <a:ext uri="{FF2B5EF4-FFF2-40B4-BE49-F238E27FC236}">
              <a16:creationId xmlns:a16="http://schemas.microsoft.com/office/drawing/2014/main" id="{00000000-0008-0000-0C00-000042E3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72175" y="14220825"/>
          <a:ext cx="47625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32</xdr:row>
      <xdr:rowOff>57150</xdr:rowOff>
    </xdr:from>
    <xdr:to>
      <xdr:col>9</xdr:col>
      <xdr:colOff>781050</xdr:colOff>
      <xdr:row>33</xdr:row>
      <xdr:rowOff>95250</xdr:rowOff>
    </xdr:to>
    <xdr:pic>
      <xdr:nvPicPr>
        <xdr:cNvPr id="123715" name="il_fi" descr="http://luzdelforo.files.wordpress.com/2007/12/ladron.jpg">
          <a:extLst>
            <a:ext uri="{FF2B5EF4-FFF2-40B4-BE49-F238E27FC236}">
              <a16:creationId xmlns:a16="http://schemas.microsoft.com/office/drawing/2014/main" id="{00000000-0008-0000-0C00-000043E3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905500" y="17049750"/>
          <a:ext cx="51435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190500</xdr:colOff>
      <xdr:row>39</xdr:row>
      <xdr:rowOff>47625</xdr:rowOff>
    </xdr:from>
    <xdr:to>
      <xdr:col>9</xdr:col>
      <xdr:colOff>733425</xdr:colOff>
      <xdr:row>39</xdr:row>
      <xdr:rowOff>638175</xdr:rowOff>
    </xdr:to>
    <xdr:pic>
      <xdr:nvPicPr>
        <xdr:cNvPr id="123716" name="Picture 38">
          <a:extLst>
            <a:ext uri="{FF2B5EF4-FFF2-40B4-BE49-F238E27FC236}">
              <a16:creationId xmlns:a16="http://schemas.microsoft.com/office/drawing/2014/main" id="{00000000-0008-0000-0C00-000044E301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829300" y="20469225"/>
          <a:ext cx="5429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42</xdr:row>
      <xdr:rowOff>476250</xdr:rowOff>
    </xdr:from>
    <xdr:to>
      <xdr:col>9</xdr:col>
      <xdr:colOff>762000</xdr:colOff>
      <xdr:row>44</xdr:row>
      <xdr:rowOff>9525</xdr:rowOff>
    </xdr:to>
    <xdr:pic>
      <xdr:nvPicPr>
        <xdr:cNvPr id="123717" name="Picture 19">
          <a:extLst>
            <a:ext uri="{FF2B5EF4-FFF2-40B4-BE49-F238E27FC236}">
              <a16:creationId xmlns:a16="http://schemas.microsoft.com/office/drawing/2014/main" id="{00000000-0008-0000-0C00-000045E301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886450" y="22945725"/>
          <a:ext cx="514350"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58</xdr:row>
      <xdr:rowOff>180975</xdr:rowOff>
    </xdr:from>
    <xdr:to>
      <xdr:col>9</xdr:col>
      <xdr:colOff>666750</xdr:colOff>
      <xdr:row>59</xdr:row>
      <xdr:rowOff>19050</xdr:rowOff>
    </xdr:to>
    <xdr:pic>
      <xdr:nvPicPr>
        <xdr:cNvPr id="123718"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C00-000046E301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886450" y="32689800"/>
          <a:ext cx="41910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63</xdr:row>
      <xdr:rowOff>600075</xdr:rowOff>
    </xdr:from>
    <xdr:to>
      <xdr:col>9</xdr:col>
      <xdr:colOff>752475</xdr:colOff>
      <xdr:row>64</xdr:row>
      <xdr:rowOff>304800</xdr:rowOff>
    </xdr:to>
    <xdr:pic>
      <xdr:nvPicPr>
        <xdr:cNvPr id="123719" name="Picture 26">
          <a:extLst>
            <a:ext uri="{FF2B5EF4-FFF2-40B4-BE49-F238E27FC236}">
              <a16:creationId xmlns:a16="http://schemas.microsoft.com/office/drawing/2014/main" id="{00000000-0008-0000-0C00-000047E301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886450" y="35861625"/>
          <a:ext cx="50482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47</xdr:row>
      <xdr:rowOff>666750</xdr:rowOff>
    </xdr:from>
    <xdr:to>
      <xdr:col>9</xdr:col>
      <xdr:colOff>790575</xdr:colOff>
      <xdr:row>48</xdr:row>
      <xdr:rowOff>371475</xdr:rowOff>
    </xdr:to>
    <xdr:pic>
      <xdr:nvPicPr>
        <xdr:cNvPr id="123720" name="Picture 24">
          <a:extLst>
            <a:ext uri="{FF2B5EF4-FFF2-40B4-BE49-F238E27FC236}">
              <a16:creationId xmlns:a16="http://schemas.microsoft.com/office/drawing/2014/main" id="{00000000-0008-0000-0C00-000048E301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905500" y="26460450"/>
          <a:ext cx="52387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152400</xdr:colOff>
      <xdr:row>53</xdr:row>
      <xdr:rowOff>266700</xdr:rowOff>
    </xdr:from>
    <xdr:to>
      <xdr:col>9</xdr:col>
      <xdr:colOff>657225</xdr:colOff>
      <xdr:row>54</xdr:row>
      <xdr:rowOff>371475</xdr:rowOff>
    </xdr:to>
    <xdr:pic>
      <xdr:nvPicPr>
        <xdr:cNvPr id="123721" name="Picture 21">
          <a:extLst>
            <a:ext uri="{FF2B5EF4-FFF2-40B4-BE49-F238E27FC236}">
              <a16:creationId xmlns:a16="http://schemas.microsoft.com/office/drawing/2014/main" id="{00000000-0008-0000-0C00-000049E301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791200" y="29679900"/>
          <a:ext cx="504825" cy="4476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266700</xdr:colOff>
      <xdr:row>12</xdr:row>
      <xdr:rowOff>104775</xdr:rowOff>
    </xdr:from>
    <xdr:to>
      <xdr:col>9</xdr:col>
      <xdr:colOff>771525</xdr:colOff>
      <xdr:row>14</xdr:row>
      <xdr:rowOff>419100</xdr:rowOff>
    </xdr:to>
    <xdr:pic>
      <xdr:nvPicPr>
        <xdr:cNvPr id="124805" name="il_fi" descr="http://algeek.com/wp-content/uploads/2009/02/mecanico.gif">
          <a:extLst>
            <a:ext uri="{FF2B5EF4-FFF2-40B4-BE49-F238E27FC236}">
              <a16:creationId xmlns:a16="http://schemas.microsoft.com/office/drawing/2014/main" id="{00000000-0008-0000-0D00-000085E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00750" y="4857750"/>
          <a:ext cx="504825"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18</xdr:row>
      <xdr:rowOff>19050</xdr:rowOff>
    </xdr:from>
    <xdr:to>
      <xdr:col>9</xdr:col>
      <xdr:colOff>695325</xdr:colOff>
      <xdr:row>19</xdr:row>
      <xdr:rowOff>485775</xdr:rowOff>
    </xdr:to>
    <xdr:pic>
      <xdr:nvPicPr>
        <xdr:cNvPr id="124806" name="Picture 8">
          <a:extLst>
            <a:ext uri="{FF2B5EF4-FFF2-40B4-BE49-F238E27FC236}">
              <a16:creationId xmlns:a16="http://schemas.microsoft.com/office/drawing/2014/main" id="{00000000-0008-0000-0D00-000086E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5972175" y="6781800"/>
          <a:ext cx="457200"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285750</xdr:colOff>
      <xdr:row>24</xdr:row>
      <xdr:rowOff>161925</xdr:rowOff>
    </xdr:from>
    <xdr:to>
      <xdr:col>9</xdr:col>
      <xdr:colOff>809625</xdr:colOff>
      <xdr:row>24</xdr:row>
      <xdr:rowOff>628650</xdr:rowOff>
    </xdr:to>
    <xdr:pic>
      <xdr:nvPicPr>
        <xdr:cNvPr id="124807" name="Picture 6">
          <a:extLst>
            <a:ext uri="{FF2B5EF4-FFF2-40B4-BE49-F238E27FC236}">
              <a16:creationId xmlns:a16="http://schemas.microsoft.com/office/drawing/2014/main" id="{00000000-0008-0000-0D00-000087E7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19800" y="9305925"/>
          <a:ext cx="523875"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28</xdr:row>
      <xdr:rowOff>123825</xdr:rowOff>
    </xdr:from>
    <xdr:to>
      <xdr:col>9</xdr:col>
      <xdr:colOff>800100</xdr:colOff>
      <xdr:row>29</xdr:row>
      <xdr:rowOff>123825</xdr:rowOff>
    </xdr:to>
    <xdr:pic>
      <xdr:nvPicPr>
        <xdr:cNvPr id="124808" name="Picture 13">
          <a:extLst>
            <a:ext uri="{FF2B5EF4-FFF2-40B4-BE49-F238E27FC236}">
              <a16:creationId xmlns:a16="http://schemas.microsoft.com/office/drawing/2014/main" id="{00000000-0008-0000-0D00-000088E7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6000750" y="11391900"/>
          <a:ext cx="5334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32</xdr:row>
      <xdr:rowOff>171450</xdr:rowOff>
    </xdr:from>
    <xdr:to>
      <xdr:col>9</xdr:col>
      <xdr:colOff>752475</xdr:colOff>
      <xdr:row>34</xdr:row>
      <xdr:rowOff>219075</xdr:rowOff>
    </xdr:to>
    <xdr:pic>
      <xdr:nvPicPr>
        <xdr:cNvPr id="124809" name="il_fi" descr="http://luzdelforo.files.wordpress.com/2007/12/ladron.jpg">
          <a:extLst>
            <a:ext uri="{FF2B5EF4-FFF2-40B4-BE49-F238E27FC236}">
              <a16:creationId xmlns:a16="http://schemas.microsoft.com/office/drawing/2014/main" id="{00000000-0008-0000-0D00-000089E7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000750" y="13106400"/>
          <a:ext cx="4857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257175</xdr:colOff>
      <xdr:row>38</xdr:row>
      <xdr:rowOff>123825</xdr:rowOff>
    </xdr:from>
    <xdr:to>
      <xdr:col>9</xdr:col>
      <xdr:colOff>800100</xdr:colOff>
      <xdr:row>39</xdr:row>
      <xdr:rowOff>266700</xdr:rowOff>
    </xdr:to>
    <xdr:pic>
      <xdr:nvPicPr>
        <xdr:cNvPr id="124810" name="Picture 5">
          <a:extLst>
            <a:ext uri="{FF2B5EF4-FFF2-40B4-BE49-F238E27FC236}">
              <a16:creationId xmlns:a16="http://schemas.microsoft.com/office/drawing/2014/main" id="{00000000-0008-0000-0D00-00008AE701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5991225" y="15211425"/>
          <a:ext cx="542925" cy="4857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219075</xdr:colOff>
      <xdr:row>44</xdr:row>
      <xdr:rowOff>76200</xdr:rowOff>
    </xdr:from>
    <xdr:to>
      <xdr:col>9</xdr:col>
      <xdr:colOff>790575</xdr:colOff>
      <xdr:row>44</xdr:row>
      <xdr:rowOff>647700</xdr:rowOff>
    </xdr:to>
    <xdr:pic>
      <xdr:nvPicPr>
        <xdr:cNvPr id="124811" name="Picture 38">
          <a:extLst>
            <a:ext uri="{FF2B5EF4-FFF2-40B4-BE49-F238E27FC236}">
              <a16:creationId xmlns:a16="http://schemas.microsoft.com/office/drawing/2014/main" id="{00000000-0008-0000-0D00-00008BE701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953125" y="17230725"/>
          <a:ext cx="5715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285750</xdr:colOff>
      <xdr:row>48</xdr:row>
      <xdr:rowOff>381000</xdr:rowOff>
    </xdr:from>
    <xdr:to>
      <xdr:col>9</xdr:col>
      <xdr:colOff>809625</xdr:colOff>
      <xdr:row>49</xdr:row>
      <xdr:rowOff>495300</xdr:rowOff>
    </xdr:to>
    <xdr:pic>
      <xdr:nvPicPr>
        <xdr:cNvPr id="124812" name="Picture 19">
          <a:extLst>
            <a:ext uri="{FF2B5EF4-FFF2-40B4-BE49-F238E27FC236}">
              <a16:creationId xmlns:a16="http://schemas.microsoft.com/office/drawing/2014/main" id="{00000000-0008-0000-0D00-00008CE701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6019800" y="19288125"/>
          <a:ext cx="523875"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54</xdr:row>
      <xdr:rowOff>133350</xdr:rowOff>
    </xdr:from>
    <xdr:to>
      <xdr:col>9</xdr:col>
      <xdr:colOff>733425</xdr:colOff>
      <xdr:row>54</xdr:row>
      <xdr:rowOff>542925</xdr:rowOff>
    </xdr:to>
    <xdr:pic>
      <xdr:nvPicPr>
        <xdr:cNvPr id="124813" name="Picture 21">
          <a:extLst>
            <a:ext uri="{FF2B5EF4-FFF2-40B4-BE49-F238E27FC236}">
              <a16:creationId xmlns:a16="http://schemas.microsoft.com/office/drawing/2014/main" id="{00000000-0008-0000-0D00-00008DE701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5962650" y="21936075"/>
          <a:ext cx="504825" cy="40957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219075</xdr:colOff>
      <xdr:row>62</xdr:row>
      <xdr:rowOff>180975</xdr:rowOff>
    </xdr:from>
    <xdr:to>
      <xdr:col>9</xdr:col>
      <xdr:colOff>752475</xdr:colOff>
      <xdr:row>64</xdr:row>
      <xdr:rowOff>314325</xdr:rowOff>
    </xdr:to>
    <xdr:pic>
      <xdr:nvPicPr>
        <xdr:cNvPr id="124814"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D00-00008EE701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953125" y="27146250"/>
          <a:ext cx="53340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257175</xdr:colOff>
      <xdr:row>69</xdr:row>
      <xdr:rowOff>133350</xdr:rowOff>
    </xdr:from>
    <xdr:to>
      <xdr:col>9</xdr:col>
      <xdr:colOff>742950</xdr:colOff>
      <xdr:row>69</xdr:row>
      <xdr:rowOff>523875</xdr:rowOff>
    </xdr:to>
    <xdr:pic>
      <xdr:nvPicPr>
        <xdr:cNvPr id="124815" name="Picture 26">
          <a:extLst>
            <a:ext uri="{FF2B5EF4-FFF2-40B4-BE49-F238E27FC236}">
              <a16:creationId xmlns:a16="http://schemas.microsoft.com/office/drawing/2014/main" id="{00000000-0008-0000-0D00-00008FE701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991225" y="30394275"/>
          <a:ext cx="48577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276225</xdr:colOff>
      <xdr:row>58</xdr:row>
      <xdr:rowOff>381000</xdr:rowOff>
    </xdr:from>
    <xdr:to>
      <xdr:col>9</xdr:col>
      <xdr:colOff>733425</xdr:colOff>
      <xdr:row>59</xdr:row>
      <xdr:rowOff>171450</xdr:rowOff>
    </xdr:to>
    <xdr:pic>
      <xdr:nvPicPr>
        <xdr:cNvPr id="124816" name="Picture 24">
          <a:extLst>
            <a:ext uri="{FF2B5EF4-FFF2-40B4-BE49-F238E27FC236}">
              <a16:creationId xmlns:a16="http://schemas.microsoft.com/office/drawing/2014/main" id="{00000000-0008-0000-0D00-000090E701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6010275" y="24507825"/>
          <a:ext cx="45720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295275</xdr:colOff>
      <xdr:row>12</xdr:row>
      <xdr:rowOff>9525</xdr:rowOff>
    </xdr:from>
    <xdr:to>
      <xdr:col>9</xdr:col>
      <xdr:colOff>819150</xdr:colOff>
      <xdr:row>14</xdr:row>
      <xdr:rowOff>28575</xdr:rowOff>
    </xdr:to>
    <xdr:pic>
      <xdr:nvPicPr>
        <xdr:cNvPr id="125934" name="il_fi" descr="http://algeek.com/wp-content/uploads/2009/02/mecanico.gif">
          <a:extLst>
            <a:ext uri="{FF2B5EF4-FFF2-40B4-BE49-F238E27FC236}">
              <a16:creationId xmlns:a16="http://schemas.microsoft.com/office/drawing/2014/main" id="{00000000-0008-0000-0E00-0000EEEB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29325" y="4848225"/>
          <a:ext cx="52387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285750</xdr:colOff>
      <xdr:row>18</xdr:row>
      <xdr:rowOff>114300</xdr:rowOff>
    </xdr:from>
    <xdr:to>
      <xdr:col>9</xdr:col>
      <xdr:colOff>704850</xdr:colOff>
      <xdr:row>18</xdr:row>
      <xdr:rowOff>819150</xdr:rowOff>
    </xdr:to>
    <xdr:pic>
      <xdr:nvPicPr>
        <xdr:cNvPr id="125935" name="Picture 8">
          <a:extLst>
            <a:ext uri="{FF2B5EF4-FFF2-40B4-BE49-F238E27FC236}">
              <a16:creationId xmlns:a16="http://schemas.microsoft.com/office/drawing/2014/main" id="{00000000-0008-0000-0E00-0000EFEB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019800" y="7753350"/>
          <a:ext cx="419100"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190500</xdr:colOff>
      <xdr:row>22</xdr:row>
      <xdr:rowOff>352425</xdr:rowOff>
    </xdr:from>
    <xdr:to>
      <xdr:col>9</xdr:col>
      <xdr:colOff>723900</xdr:colOff>
      <xdr:row>23</xdr:row>
      <xdr:rowOff>352425</xdr:rowOff>
    </xdr:to>
    <xdr:pic>
      <xdr:nvPicPr>
        <xdr:cNvPr id="125936" name="Picture 6">
          <a:extLst>
            <a:ext uri="{FF2B5EF4-FFF2-40B4-BE49-F238E27FC236}">
              <a16:creationId xmlns:a16="http://schemas.microsoft.com/office/drawing/2014/main" id="{00000000-0008-0000-0E00-0000F0EB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24550" y="10296525"/>
          <a:ext cx="5334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257175</xdr:colOff>
      <xdr:row>28</xdr:row>
      <xdr:rowOff>9525</xdr:rowOff>
    </xdr:from>
    <xdr:to>
      <xdr:col>9</xdr:col>
      <xdr:colOff>800100</xdr:colOff>
      <xdr:row>28</xdr:row>
      <xdr:rowOff>323850</xdr:rowOff>
    </xdr:to>
    <xdr:pic>
      <xdr:nvPicPr>
        <xdr:cNvPr id="125937" name="Picture 13">
          <a:extLst>
            <a:ext uri="{FF2B5EF4-FFF2-40B4-BE49-F238E27FC236}">
              <a16:creationId xmlns:a16="http://schemas.microsoft.com/office/drawing/2014/main" id="{00000000-0008-0000-0E00-0000F1EB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91225" y="13411200"/>
          <a:ext cx="54292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276225</xdr:colOff>
      <xdr:row>32</xdr:row>
      <xdr:rowOff>419100</xdr:rowOff>
    </xdr:from>
    <xdr:to>
      <xdr:col>9</xdr:col>
      <xdr:colOff>695325</xdr:colOff>
      <xdr:row>33</xdr:row>
      <xdr:rowOff>466725</xdr:rowOff>
    </xdr:to>
    <xdr:pic>
      <xdr:nvPicPr>
        <xdr:cNvPr id="125938" name="il_fi" descr="http://luzdelforo.files.wordpress.com/2007/12/ladron.jpg">
          <a:extLst>
            <a:ext uri="{FF2B5EF4-FFF2-40B4-BE49-F238E27FC236}">
              <a16:creationId xmlns:a16="http://schemas.microsoft.com/office/drawing/2014/main" id="{00000000-0008-0000-0E00-0000F2EB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010275" y="16211550"/>
          <a:ext cx="4191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43</xdr:row>
      <xdr:rowOff>28575</xdr:rowOff>
    </xdr:from>
    <xdr:to>
      <xdr:col>9</xdr:col>
      <xdr:colOff>762000</xdr:colOff>
      <xdr:row>44</xdr:row>
      <xdr:rowOff>38100</xdr:rowOff>
    </xdr:to>
    <xdr:pic>
      <xdr:nvPicPr>
        <xdr:cNvPr id="125939" name="Picture 5">
          <a:extLst>
            <a:ext uri="{FF2B5EF4-FFF2-40B4-BE49-F238E27FC236}">
              <a16:creationId xmlns:a16="http://schemas.microsoft.com/office/drawing/2014/main" id="{00000000-0008-0000-0E00-0000F3EB01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5972175" y="21878925"/>
          <a:ext cx="523875" cy="47625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247650</xdr:colOff>
      <xdr:row>48</xdr:row>
      <xdr:rowOff>57150</xdr:rowOff>
    </xdr:from>
    <xdr:to>
      <xdr:col>9</xdr:col>
      <xdr:colOff>676275</xdr:colOff>
      <xdr:row>49</xdr:row>
      <xdr:rowOff>0</xdr:rowOff>
    </xdr:to>
    <xdr:pic>
      <xdr:nvPicPr>
        <xdr:cNvPr id="125940" name="Picture 38">
          <a:extLst>
            <a:ext uri="{FF2B5EF4-FFF2-40B4-BE49-F238E27FC236}">
              <a16:creationId xmlns:a16="http://schemas.microsoft.com/office/drawing/2014/main" id="{00000000-0008-0000-0E00-0000F4EB01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981700" y="25050750"/>
          <a:ext cx="428625"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171450</xdr:colOff>
      <xdr:row>53</xdr:row>
      <xdr:rowOff>161925</xdr:rowOff>
    </xdr:from>
    <xdr:to>
      <xdr:col>9</xdr:col>
      <xdr:colOff>733425</xdr:colOff>
      <xdr:row>54</xdr:row>
      <xdr:rowOff>257175</xdr:rowOff>
    </xdr:to>
    <xdr:pic>
      <xdr:nvPicPr>
        <xdr:cNvPr id="125941" name="Picture 19">
          <a:extLst>
            <a:ext uri="{FF2B5EF4-FFF2-40B4-BE49-F238E27FC236}">
              <a16:creationId xmlns:a16="http://schemas.microsoft.com/office/drawing/2014/main" id="{00000000-0008-0000-0E00-0000F5EB01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5905500" y="28174950"/>
          <a:ext cx="5619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58</xdr:row>
      <xdr:rowOff>9525</xdr:rowOff>
    </xdr:from>
    <xdr:to>
      <xdr:col>9</xdr:col>
      <xdr:colOff>714375</xdr:colOff>
      <xdr:row>59</xdr:row>
      <xdr:rowOff>419100</xdr:rowOff>
    </xdr:to>
    <xdr:pic>
      <xdr:nvPicPr>
        <xdr:cNvPr id="125942" name="Picture 4">
          <a:extLst>
            <a:ext uri="{FF2B5EF4-FFF2-40B4-BE49-F238E27FC236}">
              <a16:creationId xmlns:a16="http://schemas.microsoft.com/office/drawing/2014/main" id="{00000000-0008-0000-0E00-0000F6EB01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5981700" y="31432500"/>
          <a:ext cx="466725" cy="876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304800</xdr:colOff>
      <xdr:row>68</xdr:row>
      <xdr:rowOff>333375</xdr:rowOff>
    </xdr:from>
    <xdr:to>
      <xdr:col>9</xdr:col>
      <xdr:colOff>838200</xdr:colOff>
      <xdr:row>69</xdr:row>
      <xdr:rowOff>133350</xdr:rowOff>
    </xdr:to>
    <xdr:pic>
      <xdr:nvPicPr>
        <xdr:cNvPr id="125943" name="Picture 21">
          <a:extLst>
            <a:ext uri="{FF2B5EF4-FFF2-40B4-BE49-F238E27FC236}">
              <a16:creationId xmlns:a16="http://schemas.microsoft.com/office/drawing/2014/main" id="{00000000-0008-0000-0E00-0000F7EB01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038850" y="38052375"/>
          <a:ext cx="533400" cy="4286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304800</xdr:colOff>
      <xdr:row>73</xdr:row>
      <xdr:rowOff>104775</xdr:rowOff>
    </xdr:from>
    <xdr:to>
      <xdr:col>9</xdr:col>
      <xdr:colOff>695325</xdr:colOff>
      <xdr:row>73</xdr:row>
      <xdr:rowOff>685800</xdr:rowOff>
    </xdr:to>
    <xdr:pic>
      <xdr:nvPicPr>
        <xdr:cNvPr id="125944"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E00-0000F8EB01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6038850" y="41719500"/>
          <a:ext cx="390525"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78</xdr:row>
      <xdr:rowOff>200025</xdr:rowOff>
    </xdr:from>
    <xdr:to>
      <xdr:col>9</xdr:col>
      <xdr:colOff>752475</xdr:colOff>
      <xdr:row>78</xdr:row>
      <xdr:rowOff>590550</xdr:rowOff>
    </xdr:to>
    <xdr:pic>
      <xdr:nvPicPr>
        <xdr:cNvPr id="125945" name="Picture 26">
          <a:extLst>
            <a:ext uri="{FF2B5EF4-FFF2-40B4-BE49-F238E27FC236}">
              <a16:creationId xmlns:a16="http://schemas.microsoft.com/office/drawing/2014/main" id="{00000000-0008-0000-0E00-0000F9EB01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6000750" y="45358050"/>
          <a:ext cx="48577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63</xdr:row>
      <xdr:rowOff>47625</xdr:rowOff>
    </xdr:from>
    <xdr:to>
      <xdr:col>9</xdr:col>
      <xdr:colOff>714375</xdr:colOff>
      <xdr:row>63</xdr:row>
      <xdr:rowOff>438150</xdr:rowOff>
    </xdr:to>
    <xdr:pic>
      <xdr:nvPicPr>
        <xdr:cNvPr id="125946" name="Picture 24">
          <a:extLst>
            <a:ext uri="{FF2B5EF4-FFF2-40B4-BE49-F238E27FC236}">
              <a16:creationId xmlns:a16="http://schemas.microsoft.com/office/drawing/2014/main" id="{00000000-0008-0000-0E00-0000FAEB01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962650" y="34623375"/>
          <a:ext cx="48577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76200</xdr:colOff>
      <xdr:row>38</xdr:row>
      <xdr:rowOff>66675</xdr:rowOff>
    </xdr:from>
    <xdr:to>
      <xdr:col>9</xdr:col>
      <xdr:colOff>819150</xdr:colOff>
      <xdr:row>38</xdr:row>
      <xdr:rowOff>400050</xdr:rowOff>
    </xdr:to>
    <xdr:pic>
      <xdr:nvPicPr>
        <xdr:cNvPr id="125947" name="15 Imagen" descr="seg vial.jpg">
          <a:extLst>
            <a:ext uri="{FF2B5EF4-FFF2-40B4-BE49-F238E27FC236}">
              <a16:creationId xmlns:a16="http://schemas.microsoft.com/office/drawing/2014/main" id="{00000000-0008-0000-0E00-0000FBEB01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5810250" y="19183350"/>
          <a:ext cx="7429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266700</xdr:colOff>
      <xdr:row>13</xdr:row>
      <xdr:rowOff>0</xdr:rowOff>
    </xdr:from>
    <xdr:to>
      <xdr:col>5</xdr:col>
      <xdr:colOff>638175</xdr:colOff>
      <xdr:row>13</xdr:row>
      <xdr:rowOff>238125</xdr:rowOff>
    </xdr:to>
    <xdr:pic>
      <xdr:nvPicPr>
        <xdr:cNvPr id="147509" name="il_fi" descr="http://algeek.com/wp-content/uploads/2009/02/mecanico.gif">
          <a:extLst>
            <a:ext uri="{FF2B5EF4-FFF2-40B4-BE49-F238E27FC236}">
              <a16:creationId xmlns:a16="http://schemas.microsoft.com/office/drawing/2014/main" id="{00000000-0008-0000-0F00-0000354002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91175" y="3495675"/>
          <a:ext cx="3714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266700</xdr:colOff>
      <xdr:row>14</xdr:row>
      <xdr:rowOff>533400</xdr:rowOff>
    </xdr:from>
    <xdr:to>
      <xdr:col>5</xdr:col>
      <xdr:colOff>704850</xdr:colOff>
      <xdr:row>15</xdr:row>
      <xdr:rowOff>352425</xdr:rowOff>
    </xdr:to>
    <xdr:pic>
      <xdr:nvPicPr>
        <xdr:cNvPr id="147510" name="Picture 8">
          <a:extLst>
            <a:ext uri="{FF2B5EF4-FFF2-40B4-BE49-F238E27FC236}">
              <a16:creationId xmlns:a16="http://schemas.microsoft.com/office/drawing/2014/main" id="{00000000-0008-0000-0F00-000036400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5591175" y="4457700"/>
          <a:ext cx="4381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238125</xdr:colOff>
      <xdr:row>16</xdr:row>
      <xdr:rowOff>152400</xdr:rowOff>
    </xdr:from>
    <xdr:to>
      <xdr:col>5</xdr:col>
      <xdr:colOff>685800</xdr:colOff>
      <xdr:row>18</xdr:row>
      <xdr:rowOff>28575</xdr:rowOff>
    </xdr:to>
    <xdr:pic>
      <xdr:nvPicPr>
        <xdr:cNvPr id="147511" name="Picture 6">
          <a:extLst>
            <a:ext uri="{FF2B5EF4-FFF2-40B4-BE49-F238E27FC236}">
              <a16:creationId xmlns:a16="http://schemas.microsoft.com/office/drawing/2014/main" id="{00000000-0008-0000-0F00-0000374002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62600" y="7086600"/>
          <a:ext cx="44767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142875</xdr:colOff>
      <xdr:row>21</xdr:row>
      <xdr:rowOff>66675</xdr:rowOff>
    </xdr:from>
    <xdr:to>
      <xdr:col>6</xdr:col>
      <xdr:colOff>19050</xdr:colOff>
      <xdr:row>23</xdr:row>
      <xdr:rowOff>95250</xdr:rowOff>
    </xdr:to>
    <xdr:pic>
      <xdr:nvPicPr>
        <xdr:cNvPr id="147512" name="Picture 13">
          <a:extLst>
            <a:ext uri="{FF2B5EF4-FFF2-40B4-BE49-F238E27FC236}">
              <a16:creationId xmlns:a16="http://schemas.microsoft.com/office/drawing/2014/main" id="{00000000-0008-0000-0F00-0000384002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467350" y="9296400"/>
          <a:ext cx="63817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266700</xdr:colOff>
      <xdr:row>24</xdr:row>
      <xdr:rowOff>885825</xdr:rowOff>
    </xdr:from>
    <xdr:to>
      <xdr:col>5</xdr:col>
      <xdr:colOff>647700</xdr:colOff>
      <xdr:row>25</xdr:row>
      <xdr:rowOff>152400</xdr:rowOff>
    </xdr:to>
    <xdr:pic>
      <xdr:nvPicPr>
        <xdr:cNvPr id="147513" name="il_fi" descr="http://luzdelforo.files.wordpress.com/2007/12/ladron.jpg">
          <a:extLst>
            <a:ext uri="{FF2B5EF4-FFF2-40B4-BE49-F238E27FC236}">
              <a16:creationId xmlns:a16="http://schemas.microsoft.com/office/drawing/2014/main" id="{00000000-0008-0000-0F00-0000394002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591175" y="11315700"/>
          <a:ext cx="381000"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114300</xdr:colOff>
      <xdr:row>29</xdr:row>
      <xdr:rowOff>676275</xdr:rowOff>
    </xdr:from>
    <xdr:to>
      <xdr:col>5</xdr:col>
      <xdr:colOff>714375</xdr:colOff>
      <xdr:row>29</xdr:row>
      <xdr:rowOff>828675</xdr:rowOff>
    </xdr:to>
    <xdr:pic>
      <xdr:nvPicPr>
        <xdr:cNvPr id="147514" name="Picture 17">
          <a:extLst>
            <a:ext uri="{FF2B5EF4-FFF2-40B4-BE49-F238E27FC236}">
              <a16:creationId xmlns:a16="http://schemas.microsoft.com/office/drawing/2014/main" id="{00000000-0008-0000-0F00-00003A4002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5438775" y="14982825"/>
          <a:ext cx="60007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190500</xdr:colOff>
      <xdr:row>33</xdr:row>
      <xdr:rowOff>266700</xdr:rowOff>
    </xdr:from>
    <xdr:to>
      <xdr:col>5</xdr:col>
      <xdr:colOff>647700</xdr:colOff>
      <xdr:row>34</xdr:row>
      <xdr:rowOff>142875</xdr:rowOff>
    </xdr:to>
    <xdr:pic>
      <xdr:nvPicPr>
        <xdr:cNvPr id="147515" name="Picture 5">
          <a:extLst>
            <a:ext uri="{FF2B5EF4-FFF2-40B4-BE49-F238E27FC236}">
              <a16:creationId xmlns:a16="http://schemas.microsoft.com/office/drawing/2014/main" id="{00000000-0008-0000-0F00-00003B4002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514975" y="16640175"/>
          <a:ext cx="457200" cy="30480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209550</xdr:colOff>
      <xdr:row>45</xdr:row>
      <xdr:rowOff>752475</xdr:rowOff>
    </xdr:from>
    <xdr:to>
      <xdr:col>5</xdr:col>
      <xdr:colOff>723900</xdr:colOff>
      <xdr:row>45</xdr:row>
      <xdr:rowOff>1266825</xdr:rowOff>
    </xdr:to>
    <xdr:pic>
      <xdr:nvPicPr>
        <xdr:cNvPr id="147516" name="Picture 38">
          <a:extLst>
            <a:ext uri="{FF2B5EF4-FFF2-40B4-BE49-F238E27FC236}">
              <a16:creationId xmlns:a16="http://schemas.microsoft.com/office/drawing/2014/main" id="{00000000-0008-0000-0F00-00003C4002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534025" y="25126950"/>
          <a:ext cx="51435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238125</xdr:colOff>
      <xdr:row>35</xdr:row>
      <xdr:rowOff>1019175</xdr:rowOff>
    </xdr:from>
    <xdr:to>
      <xdr:col>5</xdr:col>
      <xdr:colOff>619125</xdr:colOff>
      <xdr:row>36</xdr:row>
      <xdr:rowOff>381000</xdr:rowOff>
    </xdr:to>
    <xdr:pic>
      <xdr:nvPicPr>
        <xdr:cNvPr id="147517" name="Picture 19">
          <a:extLst>
            <a:ext uri="{FF2B5EF4-FFF2-40B4-BE49-F238E27FC236}">
              <a16:creationId xmlns:a16="http://schemas.microsoft.com/office/drawing/2014/main" id="{00000000-0008-0000-0F00-00003D4002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5562600" y="18040350"/>
          <a:ext cx="3810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171450</xdr:colOff>
      <xdr:row>43</xdr:row>
      <xdr:rowOff>466725</xdr:rowOff>
    </xdr:from>
    <xdr:to>
      <xdr:col>5</xdr:col>
      <xdr:colOff>752475</xdr:colOff>
      <xdr:row>45</xdr:row>
      <xdr:rowOff>57150</xdr:rowOff>
    </xdr:to>
    <xdr:pic>
      <xdr:nvPicPr>
        <xdr:cNvPr id="147518" name="Picture 4">
          <a:extLst>
            <a:ext uri="{FF2B5EF4-FFF2-40B4-BE49-F238E27FC236}">
              <a16:creationId xmlns:a16="http://schemas.microsoft.com/office/drawing/2014/main" id="{00000000-0008-0000-0F00-00003E4002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5495925" y="23469600"/>
          <a:ext cx="581025" cy="962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66675</xdr:colOff>
      <xdr:row>74</xdr:row>
      <xdr:rowOff>657225</xdr:rowOff>
    </xdr:from>
    <xdr:to>
      <xdr:col>9</xdr:col>
      <xdr:colOff>933450</xdr:colOff>
      <xdr:row>75</xdr:row>
      <xdr:rowOff>133350</xdr:rowOff>
    </xdr:to>
    <xdr:pic>
      <xdr:nvPicPr>
        <xdr:cNvPr id="147519" name="Picture 21">
          <a:extLst>
            <a:ext uri="{FF2B5EF4-FFF2-40B4-BE49-F238E27FC236}">
              <a16:creationId xmlns:a16="http://schemas.microsoft.com/office/drawing/2014/main" id="{00000000-0008-0000-0F00-00003F4002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8439150" y="42243375"/>
          <a:ext cx="866775" cy="2762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104775</xdr:colOff>
      <xdr:row>78</xdr:row>
      <xdr:rowOff>400050</xdr:rowOff>
    </xdr:from>
    <xdr:to>
      <xdr:col>9</xdr:col>
      <xdr:colOff>809625</xdr:colOff>
      <xdr:row>78</xdr:row>
      <xdr:rowOff>647700</xdr:rowOff>
    </xdr:to>
    <xdr:pic>
      <xdr:nvPicPr>
        <xdr:cNvPr id="147520"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0F00-0000404002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8477250" y="45710475"/>
          <a:ext cx="704850" cy="247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190500</xdr:colOff>
      <xdr:row>84</xdr:row>
      <xdr:rowOff>171450</xdr:rowOff>
    </xdr:from>
    <xdr:to>
      <xdr:col>9</xdr:col>
      <xdr:colOff>876300</xdr:colOff>
      <xdr:row>84</xdr:row>
      <xdr:rowOff>523875</xdr:rowOff>
    </xdr:to>
    <xdr:pic>
      <xdr:nvPicPr>
        <xdr:cNvPr id="147521" name="Picture 26">
          <a:extLst>
            <a:ext uri="{FF2B5EF4-FFF2-40B4-BE49-F238E27FC236}">
              <a16:creationId xmlns:a16="http://schemas.microsoft.com/office/drawing/2014/main" id="{00000000-0008-0000-0F00-0000414002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8562975" y="50492025"/>
          <a:ext cx="68580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142875</xdr:colOff>
      <xdr:row>48</xdr:row>
      <xdr:rowOff>104775</xdr:rowOff>
    </xdr:from>
    <xdr:to>
      <xdr:col>5</xdr:col>
      <xdr:colOff>666750</xdr:colOff>
      <xdr:row>48</xdr:row>
      <xdr:rowOff>323850</xdr:rowOff>
    </xdr:to>
    <xdr:pic>
      <xdr:nvPicPr>
        <xdr:cNvPr id="147522" name="Picture 24">
          <a:extLst>
            <a:ext uri="{FF2B5EF4-FFF2-40B4-BE49-F238E27FC236}">
              <a16:creationId xmlns:a16="http://schemas.microsoft.com/office/drawing/2014/main" id="{00000000-0008-0000-0F00-0000424002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5467350" y="27327225"/>
          <a:ext cx="52387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57150</xdr:colOff>
      <xdr:row>39</xdr:row>
      <xdr:rowOff>381000</xdr:rowOff>
    </xdr:from>
    <xdr:to>
      <xdr:col>9</xdr:col>
      <xdr:colOff>800100</xdr:colOff>
      <xdr:row>40</xdr:row>
      <xdr:rowOff>19050</xdr:rowOff>
    </xdr:to>
    <xdr:pic>
      <xdr:nvPicPr>
        <xdr:cNvPr id="147523" name="17 Imagen" descr="seg vial.jpg">
          <a:extLst>
            <a:ext uri="{FF2B5EF4-FFF2-40B4-BE49-F238E27FC236}">
              <a16:creationId xmlns:a16="http://schemas.microsoft.com/office/drawing/2014/main" id="{00000000-0008-0000-0F00-0000434002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8429625" y="19859625"/>
          <a:ext cx="742950"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9</xdr:col>
      <xdr:colOff>180975</xdr:colOff>
      <xdr:row>12</xdr:row>
      <xdr:rowOff>123825</xdr:rowOff>
    </xdr:from>
    <xdr:to>
      <xdr:col>9</xdr:col>
      <xdr:colOff>695325</xdr:colOff>
      <xdr:row>14</xdr:row>
      <xdr:rowOff>161925</xdr:rowOff>
    </xdr:to>
    <xdr:pic>
      <xdr:nvPicPr>
        <xdr:cNvPr id="127840" name="il_fi" descr="http://algeek.com/wp-content/uploads/2009/02/mecanico.gif">
          <a:extLst>
            <a:ext uri="{FF2B5EF4-FFF2-40B4-BE49-F238E27FC236}">
              <a16:creationId xmlns:a16="http://schemas.microsoft.com/office/drawing/2014/main" id="{00000000-0008-0000-1000-000060F3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15025" y="5076825"/>
          <a:ext cx="51435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18</xdr:row>
      <xdr:rowOff>257175</xdr:rowOff>
    </xdr:from>
    <xdr:to>
      <xdr:col>9</xdr:col>
      <xdr:colOff>752475</xdr:colOff>
      <xdr:row>19</xdr:row>
      <xdr:rowOff>219075</xdr:rowOff>
    </xdr:to>
    <xdr:pic>
      <xdr:nvPicPr>
        <xdr:cNvPr id="127841" name="Picture 8">
          <a:extLst>
            <a:ext uri="{FF2B5EF4-FFF2-40B4-BE49-F238E27FC236}">
              <a16:creationId xmlns:a16="http://schemas.microsoft.com/office/drawing/2014/main" id="{00000000-0008-0000-1000-000061F3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000750" y="7724775"/>
          <a:ext cx="48577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22</xdr:row>
      <xdr:rowOff>371475</xdr:rowOff>
    </xdr:from>
    <xdr:to>
      <xdr:col>9</xdr:col>
      <xdr:colOff>790575</xdr:colOff>
      <xdr:row>23</xdr:row>
      <xdr:rowOff>390525</xdr:rowOff>
    </xdr:to>
    <xdr:pic>
      <xdr:nvPicPr>
        <xdr:cNvPr id="127842" name="Picture 6">
          <a:extLst>
            <a:ext uri="{FF2B5EF4-FFF2-40B4-BE49-F238E27FC236}">
              <a16:creationId xmlns:a16="http://schemas.microsoft.com/office/drawing/2014/main" id="{00000000-0008-0000-1000-000062F3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62650" y="10144125"/>
          <a:ext cx="561975"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27</xdr:row>
      <xdr:rowOff>419100</xdr:rowOff>
    </xdr:from>
    <xdr:to>
      <xdr:col>9</xdr:col>
      <xdr:colOff>762000</xdr:colOff>
      <xdr:row>28</xdr:row>
      <xdr:rowOff>228600</xdr:rowOff>
    </xdr:to>
    <xdr:pic>
      <xdr:nvPicPr>
        <xdr:cNvPr id="127843" name="Picture 13">
          <a:extLst>
            <a:ext uri="{FF2B5EF4-FFF2-40B4-BE49-F238E27FC236}">
              <a16:creationId xmlns:a16="http://schemas.microsoft.com/office/drawing/2014/main" id="{00000000-0008-0000-1000-000063F3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62650" y="13763625"/>
          <a:ext cx="5334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32</xdr:row>
      <xdr:rowOff>28575</xdr:rowOff>
    </xdr:from>
    <xdr:to>
      <xdr:col>9</xdr:col>
      <xdr:colOff>752475</xdr:colOff>
      <xdr:row>33</xdr:row>
      <xdr:rowOff>190500</xdr:rowOff>
    </xdr:to>
    <xdr:pic>
      <xdr:nvPicPr>
        <xdr:cNvPr id="127844" name="il_fi" descr="http://luzdelforo.files.wordpress.com/2007/12/ladron.jpg">
          <a:extLst>
            <a:ext uri="{FF2B5EF4-FFF2-40B4-BE49-F238E27FC236}">
              <a16:creationId xmlns:a16="http://schemas.microsoft.com/office/drawing/2014/main" id="{00000000-0008-0000-1000-000064F3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953125" y="16287750"/>
          <a:ext cx="53340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42</xdr:row>
      <xdr:rowOff>428625</xdr:rowOff>
    </xdr:from>
    <xdr:to>
      <xdr:col>9</xdr:col>
      <xdr:colOff>714375</xdr:colOff>
      <xdr:row>43</xdr:row>
      <xdr:rowOff>400050</xdr:rowOff>
    </xdr:to>
    <xdr:pic>
      <xdr:nvPicPr>
        <xdr:cNvPr id="127845" name="Picture 38">
          <a:extLst>
            <a:ext uri="{FF2B5EF4-FFF2-40B4-BE49-F238E27FC236}">
              <a16:creationId xmlns:a16="http://schemas.microsoft.com/office/drawing/2014/main" id="{00000000-0008-0000-1000-000065F301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953125" y="21993225"/>
          <a:ext cx="49530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190500</xdr:colOff>
      <xdr:row>48</xdr:row>
      <xdr:rowOff>114300</xdr:rowOff>
    </xdr:from>
    <xdr:to>
      <xdr:col>9</xdr:col>
      <xdr:colOff>742950</xdr:colOff>
      <xdr:row>49</xdr:row>
      <xdr:rowOff>190500</xdr:rowOff>
    </xdr:to>
    <xdr:pic>
      <xdr:nvPicPr>
        <xdr:cNvPr id="127846" name="Picture 19">
          <a:extLst>
            <a:ext uri="{FF2B5EF4-FFF2-40B4-BE49-F238E27FC236}">
              <a16:creationId xmlns:a16="http://schemas.microsoft.com/office/drawing/2014/main" id="{00000000-0008-0000-1000-000066F301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924550" y="25222200"/>
          <a:ext cx="5524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114300</xdr:colOff>
      <xdr:row>58</xdr:row>
      <xdr:rowOff>219075</xdr:rowOff>
    </xdr:from>
    <xdr:to>
      <xdr:col>9</xdr:col>
      <xdr:colOff>857250</xdr:colOff>
      <xdr:row>59</xdr:row>
      <xdr:rowOff>123825</xdr:rowOff>
    </xdr:to>
    <xdr:pic>
      <xdr:nvPicPr>
        <xdr:cNvPr id="127847" name="Picture 21">
          <a:extLst>
            <a:ext uri="{FF2B5EF4-FFF2-40B4-BE49-F238E27FC236}">
              <a16:creationId xmlns:a16="http://schemas.microsoft.com/office/drawing/2014/main" id="{00000000-0008-0000-1000-000067F301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5848350" y="31489650"/>
          <a:ext cx="742950" cy="47625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76200</xdr:colOff>
      <xdr:row>62</xdr:row>
      <xdr:rowOff>295275</xdr:rowOff>
    </xdr:from>
    <xdr:to>
      <xdr:col>9</xdr:col>
      <xdr:colOff>762000</xdr:colOff>
      <xdr:row>64</xdr:row>
      <xdr:rowOff>323850</xdr:rowOff>
    </xdr:to>
    <xdr:pic>
      <xdr:nvPicPr>
        <xdr:cNvPr id="127848"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1000-000068F301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810250" y="34185225"/>
          <a:ext cx="6858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66675</xdr:colOff>
      <xdr:row>68</xdr:row>
      <xdr:rowOff>133350</xdr:rowOff>
    </xdr:from>
    <xdr:to>
      <xdr:col>10</xdr:col>
      <xdr:colOff>0</xdr:colOff>
      <xdr:row>69</xdr:row>
      <xdr:rowOff>114300</xdr:rowOff>
    </xdr:to>
    <xdr:pic>
      <xdr:nvPicPr>
        <xdr:cNvPr id="127849" name="Picture 26">
          <a:extLst>
            <a:ext uri="{FF2B5EF4-FFF2-40B4-BE49-F238E27FC236}">
              <a16:creationId xmlns:a16="http://schemas.microsoft.com/office/drawing/2014/main" id="{00000000-0008-0000-1000-000069F301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800725" y="37719000"/>
          <a:ext cx="87630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171450</xdr:colOff>
      <xdr:row>53</xdr:row>
      <xdr:rowOff>19050</xdr:rowOff>
    </xdr:from>
    <xdr:to>
      <xdr:col>9</xdr:col>
      <xdr:colOff>790575</xdr:colOff>
      <xdr:row>54</xdr:row>
      <xdr:rowOff>123825</xdr:rowOff>
    </xdr:to>
    <xdr:pic>
      <xdr:nvPicPr>
        <xdr:cNvPr id="127850" name="Picture 24">
          <a:extLst>
            <a:ext uri="{FF2B5EF4-FFF2-40B4-BE49-F238E27FC236}">
              <a16:creationId xmlns:a16="http://schemas.microsoft.com/office/drawing/2014/main" id="{00000000-0008-0000-1000-00006AF301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5905500" y="28536900"/>
          <a:ext cx="619125"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76200</xdr:colOff>
      <xdr:row>38</xdr:row>
      <xdr:rowOff>66675</xdr:rowOff>
    </xdr:from>
    <xdr:to>
      <xdr:col>9</xdr:col>
      <xdr:colOff>819150</xdr:colOff>
      <xdr:row>38</xdr:row>
      <xdr:rowOff>400050</xdr:rowOff>
    </xdr:to>
    <xdr:pic>
      <xdr:nvPicPr>
        <xdr:cNvPr id="127851" name="13 Imagen" descr="seg vial.jpg">
          <a:extLst>
            <a:ext uri="{FF2B5EF4-FFF2-40B4-BE49-F238E27FC236}">
              <a16:creationId xmlns:a16="http://schemas.microsoft.com/office/drawing/2014/main" id="{00000000-0008-0000-1000-00006BF301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5810250" y="19421475"/>
          <a:ext cx="7429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9</xdr:col>
      <xdr:colOff>247650</xdr:colOff>
      <xdr:row>12</xdr:row>
      <xdr:rowOff>171450</xdr:rowOff>
    </xdr:from>
    <xdr:to>
      <xdr:col>9</xdr:col>
      <xdr:colOff>781050</xdr:colOff>
      <xdr:row>14</xdr:row>
      <xdr:rowOff>523875</xdr:rowOff>
    </xdr:to>
    <xdr:pic>
      <xdr:nvPicPr>
        <xdr:cNvPr id="128795" name="il_fi" descr="http://algeek.com/wp-content/uploads/2009/02/mecanico.gif">
          <a:extLst>
            <a:ext uri="{FF2B5EF4-FFF2-40B4-BE49-F238E27FC236}">
              <a16:creationId xmlns:a16="http://schemas.microsoft.com/office/drawing/2014/main" id="{00000000-0008-0000-1100-00001BF7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81700" y="4876800"/>
          <a:ext cx="5334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323850</xdr:colOff>
      <xdr:row>18</xdr:row>
      <xdr:rowOff>47625</xdr:rowOff>
    </xdr:from>
    <xdr:to>
      <xdr:col>9</xdr:col>
      <xdr:colOff>771525</xdr:colOff>
      <xdr:row>19</xdr:row>
      <xdr:rowOff>533400</xdr:rowOff>
    </xdr:to>
    <xdr:pic>
      <xdr:nvPicPr>
        <xdr:cNvPr id="128796" name="Picture 8">
          <a:extLst>
            <a:ext uri="{FF2B5EF4-FFF2-40B4-BE49-F238E27FC236}">
              <a16:creationId xmlns:a16="http://schemas.microsoft.com/office/drawing/2014/main" id="{00000000-0008-0000-1100-00001CF7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057900" y="6762750"/>
          <a:ext cx="447675"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209550</xdr:colOff>
      <xdr:row>23</xdr:row>
      <xdr:rowOff>333375</xdr:rowOff>
    </xdr:from>
    <xdr:to>
      <xdr:col>9</xdr:col>
      <xdr:colOff>742950</xdr:colOff>
      <xdr:row>24</xdr:row>
      <xdr:rowOff>476250</xdr:rowOff>
    </xdr:to>
    <xdr:pic>
      <xdr:nvPicPr>
        <xdr:cNvPr id="128797" name="Picture 6">
          <a:extLst>
            <a:ext uri="{FF2B5EF4-FFF2-40B4-BE49-F238E27FC236}">
              <a16:creationId xmlns:a16="http://schemas.microsoft.com/office/drawing/2014/main" id="{00000000-0008-0000-1100-00001DF7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43600" y="8858250"/>
          <a:ext cx="5334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171450</xdr:colOff>
      <xdr:row>27</xdr:row>
      <xdr:rowOff>266700</xdr:rowOff>
    </xdr:from>
    <xdr:to>
      <xdr:col>9</xdr:col>
      <xdr:colOff>695325</xdr:colOff>
      <xdr:row>28</xdr:row>
      <xdr:rowOff>314325</xdr:rowOff>
    </xdr:to>
    <xdr:pic>
      <xdr:nvPicPr>
        <xdr:cNvPr id="128798" name="Picture 13">
          <a:extLst>
            <a:ext uri="{FF2B5EF4-FFF2-40B4-BE49-F238E27FC236}">
              <a16:creationId xmlns:a16="http://schemas.microsoft.com/office/drawing/2014/main" id="{00000000-0008-0000-1100-00001EF7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05500" y="10972800"/>
          <a:ext cx="52387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33</xdr:row>
      <xdr:rowOff>133350</xdr:rowOff>
    </xdr:from>
    <xdr:to>
      <xdr:col>9</xdr:col>
      <xdr:colOff>714375</xdr:colOff>
      <xdr:row>34</xdr:row>
      <xdr:rowOff>361950</xdr:rowOff>
    </xdr:to>
    <xdr:pic>
      <xdr:nvPicPr>
        <xdr:cNvPr id="128799" name="il_fi" descr="http://luzdelforo.files.wordpress.com/2007/12/ladron.jpg">
          <a:extLst>
            <a:ext uri="{FF2B5EF4-FFF2-40B4-BE49-F238E27FC236}">
              <a16:creationId xmlns:a16="http://schemas.microsoft.com/office/drawing/2014/main" id="{00000000-0008-0000-1100-00001FF7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000750" y="12992100"/>
          <a:ext cx="4476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190500</xdr:colOff>
      <xdr:row>44</xdr:row>
      <xdr:rowOff>66675</xdr:rowOff>
    </xdr:from>
    <xdr:to>
      <xdr:col>9</xdr:col>
      <xdr:colOff>666750</xdr:colOff>
      <xdr:row>44</xdr:row>
      <xdr:rowOff>542925</xdr:rowOff>
    </xdr:to>
    <xdr:pic>
      <xdr:nvPicPr>
        <xdr:cNvPr id="128800" name="Picture 38">
          <a:extLst>
            <a:ext uri="{FF2B5EF4-FFF2-40B4-BE49-F238E27FC236}">
              <a16:creationId xmlns:a16="http://schemas.microsoft.com/office/drawing/2014/main" id="{00000000-0008-0000-1100-000020F701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924550" y="17345025"/>
          <a:ext cx="47625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295275</xdr:colOff>
      <xdr:row>48</xdr:row>
      <xdr:rowOff>285750</xdr:rowOff>
    </xdr:from>
    <xdr:to>
      <xdr:col>9</xdr:col>
      <xdr:colOff>723900</xdr:colOff>
      <xdr:row>49</xdr:row>
      <xdr:rowOff>381000</xdr:rowOff>
    </xdr:to>
    <xdr:pic>
      <xdr:nvPicPr>
        <xdr:cNvPr id="128801" name="Picture 19">
          <a:extLst>
            <a:ext uri="{FF2B5EF4-FFF2-40B4-BE49-F238E27FC236}">
              <a16:creationId xmlns:a16="http://schemas.microsoft.com/office/drawing/2014/main" id="{00000000-0008-0000-1100-000021F701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029325" y="19316700"/>
          <a:ext cx="42862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58</xdr:row>
      <xdr:rowOff>152400</xdr:rowOff>
    </xdr:from>
    <xdr:to>
      <xdr:col>9</xdr:col>
      <xdr:colOff>752475</xdr:colOff>
      <xdr:row>59</xdr:row>
      <xdr:rowOff>495300</xdr:rowOff>
    </xdr:to>
    <xdr:pic>
      <xdr:nvPicPr>
        <xdr:cNvPr id="128802"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1100-000022F701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962650" y="24374475"/>
          <a:ext cx="52387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123825</xdr:colOff>
      <xdr:row>63</xdr:row>
      <xdr:rowOff>514350</xdr:rowOff>
    </xdr:from>
    <xdr:to>
      <xdr:col>9</xdr:col>
      <xdr:colOff>828675</xdr:colOff>
      <xdr:row>64</xdr:row>
      <xdr:rowOff>342900</xdr:rowOff>
    </xdr:to>
    <xdr:pic>
      <xdr:nvPicPr>
        <xdr:cNvPr id="128803" name="Picture 26">
          <a:extLst>
            <a:ext uri="{FF2B5EF4-FFF2-40B4-BE49-F238E27FC236}">
              <a16:creationId xmlns:a16="http://schemas.microsoft.com/office/drawing/2014/main" id="{00000000-0008-0000-1100-000023F701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857875" y="27117675"/>
          <a:ext cx="7048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53</xdr:row>
      <xdr:rowOff>257175</xdr:rowOff>
    </xdr:from>
    <xdr:to>
      <xdr:col>9</xdr:col>
      <xdr:colOff>704850</xdr:colOff>
      <xdr:row>54</xdr:row>
      <xdr:rowOff>266700</xdr:rowOff>
    </xdr:to>
    <xdr:pic>
      <xdr:nvPicPr>
        <xdr:cNvPr id="128804" name="Picture 24">
          <a:extLst>
            <a:ext uri="{FF2B5EF4-FFF2-40B4-BE49-F238E27FC236}">
              <a16:creationId xmlns:a16="http://schemas.microsoft.com/office/drawing/2014/main" id="{00000000-0008-0000-1100-000024F701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972175" y="21669375"/>
          <a:ext cx="466725"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76200</xdr:colOff>
      <xdr:row>38</xdr:row>
      <xdr:rowOff>76200</xdr:rowOff>
    </xdr:from>
    <xdr:to>
      <xdr:col>9</xdr:col>
      <xdr:colOff>819150</xdr:colOff>
      <xdr:row>39</xdr:row>
      <xdr:rowOff>95250</xdr:rowOff>
    </xdr:to>
    <xdr:pic>
      <xdr:nvPicPr>
        <xdr:cNvPr id="128805" name="12 Imagen" descr="seg vial.jpg">
          <a:extLst>
            <a:ext uri="{FF2B5EF4-FFF2-40B4-BE49-F238E27FC236}">
              <a16:creationId xmlns:a16="http://schemas.microsoft.com/office/drawing/2014/main" id="{00000000-0008-0000-1100-000025F701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810250" y="15201900"/>
          <a:ext cx="74295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9</xdr:col>
      <xdr:colOff>228600</xdr:colOff>
      <xdr:row>11</xdr:row>
      <xdr:rowOff>685800</xdr:rowOff>
    </xdr:from>
    <xdr:to>
      <xdr:col>9</xdr:col>
      <xdr:colOff>771525</xdr:colOff>
      <xdr:row>14</xdr:row>
      <xdr:rowOff>76200</xdr:rowOff>
    </xdr:to>
    <xdr:pic>
      <xdr:nvPicPr>
        <xdr:cNvPr id="129786" name="il_fi" descr="http://algeek.com/wp-content/uploads/2009/02/mecanico.gif">
          <a:extLst>
            <a:ext uri="{FF2B5EF4-FFF2-40B4-BE49-F238E27FC236}">
              <a16:creationId xmlns:a16="http://schemas.microsoft.com/office/drawing/2014/main" id="{00000000-0008-0000-1200-0000FAFA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62650" y="5010150"/>
          <a:ext cx="542925"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314325</xdr:colOff>
      <xdr:row>18</xdr:row>
      <xdr:rowOff>104775</xdr:rowOff>
    </xdr:from>
    <xdr:to>
      <xdr:col>9</xdr:col>
      <xdr:colOff>752475</xdr:colOff>
      <xdr:row>19</xdr:row>
      <xdr:rowOff>9525</xdr:rowOff>
    </xdr:to>
    <xdr:pic>
      <xdr:nvPicPr>
        <xdr:cNvPr id="129787" name="Picture 8">
          <a:extLst>
            <a:ext uri="{FF2B5EF4-FFF2-40B4-BE49-F238E27FC236}">
              <a16:creationId xmlns:a16="http://schemas.microsoft.com/office/drawing/2014/main" id="{00000000-0008-0000-1200-0000FBFA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048375" y="7658100"/>
          <a:ext cx="4381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23</xdr:row>
      <xdr:rowOff>38100</xdr:rowOff>
    </xdr:from>
    <xdr:to>
      <xdr:col>9</xdr:col>
      <xdr:colOff>771525</xdr:colOff>
      <xdr:row>23</xdr:row>
      <xdr:rowOff>504825</xdr:rowOff>
    </xdr:to>
    <xdr:pic>
      <xdr:nvPicPr>
        <xdr:cNvPr id="129788" name="Picture 6">
          <a:extLst>
            <a:ext uri="{FF2B5EF4-FFF2-40B4-BE49-F238E27FC236}">
              <a16:creationId xmlns:a16="http://schemas.microsoft.com/office/drawing/2014/main" id="{00000000-0008-0000-1200-0000FCFA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72175" y="10372725"/>
          <a:ext cx="53340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133350</xdr:colOff>
      <xdr:row>27</xdr:row>
      <xdr:rowOff>476250</xdr:rowOff>
    </xdr:from>
    <xdr:to>
      <xdr:col>9</xdr:col>
      <xdr:colOff>704850</xdr:colOff>
      <xdr:row>28</xdr:row>
      <xdr:rowOff>314325</xdr:rowOff>
    </xdr:to>
    <xdr:pic>
      <xdr:nvPicPr>
        <xdr:cNvPr id="129789" name="Picture 13">
          <a:extLst>
            <a:ext uri="{FF2B5EF4-FFF2-40B4-BE49-F238E27FC236}">
              <a16:creationId xmlns:a16="http://schemas.microsoft.com/office/drawing/2014/main" id="{00000000-0008-0000-1200-0000FDFA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867400" y="13487400"/>
          <a:ext cx="57150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200025</xdr:colOff>
      <xdr:row>32</xdr:row>
      <xdr:rowOff>114300</xdr:rowOff>
    </xdr:from>
    <xdr:to>
      <xdr:col>9</xdr:col>
      <xdr:colOff>676275</xdr:colOff>
      <xdr:row>33</xdr:row>
      <xdr:rowOff>190500</xdr:rowOff>
    </xdr:to>
    <xdr:pic>
      <xdr:nvPicPr>
        <xdr:cNvPr id="129790" name="il_fi" descr="http://luzdelforo.files.wordpress.com/2007/12/ladron.jpg">
          <a:extLst>
            <a:ext uri="{FF2B5EF4-FFF2-40B4-BE49-F238E27FC236}">
              <a16:creationId xmlns:a16="http://schemas.microsoft.com/office/drawing/2014/main" id="{00000000-0008-0000-1200-0000FEFA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934075" y="16040100"/>
          <a:ext cx="47625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37</xdr:row>
      <xdr:rowOff>438150</xdr:rowOff>
    </xdr:from>
    <xdr:to>
      <xdr:col>9</xdr:col>
      <xdr:colOff>771525</xdr:colOff>
      <xdr:row>38</xdr:row>
      <xdr:rowOff>466725</xdr:rowOff>
    </xdr:to>
    <xdr:pic>
      <xdr:nvPicPr>
        <xdr:cNvPr id="129791" name="Picture 38">
          <a:extLst>
            <a:ext uri="{FF2B5EF4-FFF2-40B4-BE49-F238E27FC236}">
              <a16:creationId xmlns:a16="http://schemas.microsoft.com/office/drawing/2014/main" id="{00000000-0008-0000-1200-0000FFFA01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972175" y="19411950"/>
          <a:ext cx="53340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43</xdr:row>
      <xdr:rowOff>9525</xdr:rowOff>
    </xdr:from>
    <xdr:to>
      <xdr:col>9</xdr:col>
      <xdr:colOff>752475</xdr:colOff>
      <xdr:row>44</xdr:row>
      <xdr:rowOff>28575</xdr:rowOff>
    </xdr:to>
    <xdr:pic>
      <xdr:nvPicPr>
        <xdr:cNvPr id="129792" name="Picture 19">
          <a:extLst>
            <a:ext uri="{FF2B5EF4-FFF2-40B4-BE49-F238E27FC236}">
              <a16:creationId xmlns:a16="http://schemas.microsoft.com/office/drawing/2014/main" id="{00000000-0008-0000-1200-000000FB01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972175" y="22659975"/>
          <a:ext cx="51435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276225</xdr:colOff>
      <xdr:row>53</xdr:row>
      <xdr:rowOff>9525</xdr:rowOff>
    </xdr:from>
    <xdr:to>
      <xdr:col>9</xdr:col>
      <xdr:colOff>742950</xdr:colOff>
      <xdr:row>53</xdr:row>
      <xdr:rowOff>590550</xdr:rowOff>
    </xdr:to>
    <xdr:pic>
      <xdr:nvPicPr>
        <xdr:cNvPr id="129793"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1200-000001FB01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6010275" y="29232225"/>
          <a:ext cx="466725"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171450</xdr:colOff>
      <xdr:row>58</xdr:row>
      <xdr:rowOff>152400</xdr:rowOff>
    </xdr:from>
    <xdr:to>
      <xdr:col>9</xdr:col>
      <xdr:colOff>819150</xdr:colOff>
      <xdr:row>58</xdr:row>
      <xdr:rowOff>647700</xdr:rowOff>
    </xdr:to>
    <xdr:pic>
      <xdr:nvPicPr>
        <xdr:cNvPr id="129794" name="Picture 26">
          <a:extLst>
            <a:ext uri="{FF2B5EF4-FFF2-40B4-BE49-F238E27FC236}">
              <a16:creationId xmlns:a16="http://schemas.microsoft.com/office/drawing/2014/main" id="{00000000-0008-0000-1200-000002FB01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905500" y="32889825"/>
          <a:ext cx="64770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47</xdr:row>
      <xdr:rowOff>495300</xdr:rowOff>
    </xdr:from>
    <xdr:to>
      <xdr:col>9</xdr:col>
      <xdr:colOff>733425</xdr:colOff>
      <xdr:row>48</xdr:row>
      <xdr:rowOff>352425</xdr:rowOff>
    </xdr:to>
    <xdr:pic>
      <xdr:nvPicPr>
        <xdr:cNvPr id="129795" name="Picture 24">
          <a:extLst>
            <a:ext uri="{FF2B5EF4-FFF2-40B4-BE49-F238E27FC236}">
              <a16:creationId xmlns:a16="http://schemas.microsoft.com/office/drawing/2014/main" id="{00000000-0008-0000-1200-000003FB01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962650" y="25784175"/>
          <a:ext cx="50482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9</xdr:col>
      <xdr:colOff>228600</xdr:colOff>
      <xdr:row>12</xdr:row>
      <xdr:rowOff>123825</xdr:rowOff>
    </xdr:from>
    <xdr:to>
      <xdr:col>9</xdr:col>
      <xdr:colOff>781050</xdr:colOff>
      <xdr:row>14</xdr:row>
      <xdr:rowOff>514350</xdr:rowOff>
    </xdr:to>
    <xdr:pic>
      <xdr:nvPicPr>
        <xdr:cNvPr id="130808" name="il_fi" descr="http://algeek.com/wp-content/uploads/2009/02/mecanico.gif">
          <a:extLst>
            <a:ext uri="{FF2B5EF4-FFF2-40B4-BE49-F238E27FC236}">
              <a16:creationId xmlns:a16="http://schemas.microsoft.com/office/drawing/2014/main" id="{00000000-0008-0000-1300-0000F8FE0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62650" y="4876800"/>
          <a:ext cx="552450" cy="933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18</xdr:row>
      <xdr:rowOff>85725</xdr:rowOff>
    </xdr:from>
    <xdr:to>
      <xdr:col>9</xdr:col>
      <xdr:colOff>666750</xdr:colOff>
      <xdr:row>19</xdr:row>
      <xdr:rowOff>485775</xdr:rowOff>
    </xdr:to>
    <xdr:pic>
      <xdr:nvPicPr>
        <xdr:cNvPr id="130809" name="Picture 8">
          <a:extLst>
            <a:ext uri="{FF2B5EF4-FFF2-40B4-BE49-F238E27FC236}">
              <a16:creationId xmlns:a16="http://schemas.microsoft.com/office/drawing/2014/main" id="{00000000-0008-0000-1300-0000F9FE01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5981700" y="6848475"/>
          <a:ext cx="419100"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24</xdr:row>
      <xdr:rowOff>152400</xdr:rowOff>
    </xdr:from>
    <xdr:to>
      <xdr:col>9</xdr:col>
      <xdr:colOff>781050</xdr:colOff>
      <xdr:row>24</xdr:row>
      <xdr:rowOff>609600</xdr:rowOff>
    </xdr:to>
    <xdr:pic>
      <xdr:nvPicPr>
        <xdr:cNvPr id="130810" name="Picture 6">
          <a:extLst>
            <a:ext uri="{FF2B5EF4-FFF2-40B4-BE49-F238E27FC236}">
              <a16:creationId xmlns:a16="http://schemas.microsoft.com/office/drawing/2014/main" id="{00000000-0008-0000-1300-0000FAFE01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00750" y="9153525"/>
          <a:ext cx="51435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28</xdr:row>
      <xdr:rowOff>190500</xdr:rowOff>
    </xdr:from>
    <xdr:to>
      <xdr:col>9</xdr:col>
      <xdr:colOff>800100</xdr:colOff>
      <xdr:row>29</xdr:row>
      <xdr:rowOff>190500</xdr:rowOff>
    </xdr:to>
    <xdr:pic>
      <xdr:nvPicPr>
        <xdr:cNvPr id="130811" name="Picture 13">
          <a:extLst>
            <a:ext uri="{FF2B5EF4-FFF2-40B4-BE49-F238E27FC236}">
              <a16:creationId xmlns:a16="http://schemas.microsoft.com/office/drawing/2014/main" id="{00000000-0008-0000-1300-0000FBFE01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6000750" y="11315700"/>
          <a:ext cx="5334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285750</xdr:colOff>
      <xdr:row>33</xdr:row>
      <xdr:rowOff>228600</xdr:rowOff>
    </xdr:from>
    <xdr:to>
      <xdr:col>9</xdr:col>
      <xdr:colOff>723900</xdr:colOff>
      <xdr:row>34</xdr:row>
      <xdr:rowOff>447675</xdr:rowOff>
    </xdr:to>
    <xdr:pic>
      <xdr:nvPicPr>
        <xdr:cNvPr id="130812" name="il_fi" descr="http://luzdelforo.files.wordpress.com/2007/12/ladron.jpg">
          <a:extLst>
            <a:ext uri="{FF2B5EF4-FFF2-40B4-BE49-F238E27FC236}">
              <a16:creationId xmlns:a16="http://schemas.microsoft.com/office/drawing/2014/main" id="{00000000-0008-0000-1300-0000FCFE01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019800" y="13220700"/>
          <a:ext cx="438150"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39</xdr:row>
      <xdr:rowOff>9525</xdr:rowOff>
    </xdr:from>
    <xdr:to>
      <xdr:col>9</xdr:col>
      <xdr:colOff>676275</xdr:colOff>
      <xdr:row>39</xdr:row>
      <xdr:rowOff>457200</xdr:rowOff>
    </xdr:to>
    <xdr:pic>
      <xdr:nvPicPr>
        <xdr:cNvPr id="130813" name="Picture 38">
          <a:extLst>
            <a:ext uri="{FF2B5EF4-FFF2-40B4-BE49-F238E27FC236}">
              <a16:creationId xmlns:a16="http://schemas.microsoft.com/office/drawing/2014/main" id="{00000000-0008-0000-1300-0000FDFE01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953125" y="15297150"/>
          <a:ext cx="4572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44</xdr:row>
      <xdr:rowOff>38100</xdr:rowOff>
    </xdr:from>
    <xdr:to>
      <xdr:col>9</xdr:col>
      <xdr:colOff>752475</xdr:colOff>
      <xdr:row>44</xdr:row>
      <xdr:rowOff>552450</xdr:rowOff>
    </xdr:to>
    <xdr:pic>
      <xdr:nvPicPr>
        <xdr:cNvPr id="130814" name="Picture 19">
          <a:extLst>
            <a:ext uri="{FF2B5EF4-FFF2-40B4-BE49-F238E27FC236}">
              <a16:creationId xmlns:a16="http://schemas.microsoft.com/office/drawing/2014/main" id="{00000000-0008-0000-1300-0000FEFE01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981700" y="17421225"/>
          <a:ext cx="504825"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53</xdr:row>
      <xdr:rowOff>76200</xdr:rowOff>
    </xdr:from>
    <xdr:to>
      <xdr:col>9</xdr:col>
      <xdr:colOff>714375</xdr:colOff>
      <xdr:row>53</xdr:row>
      <xdr:rowOff>676275</xdr:rowOff>
    </xdr:to>
    <xdr:pic>
      <xdr:nvPicPr>
        <xdr:cNvPr id="130815"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1300-0000FFFE01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981700" y="22879050"/>
          <a:ext cx="466725"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190500</xdr:colOff>
      <xdr:row>58</xdr:row>
      <xdr:rowOff>523875</xdr:rowOff>
    </xdr:from>
    <xdr:to>
      <xdr:col>9</xdr:col>
      <xdr:colOff>742950</xdr:colOff>
      <xdr:row>59</xdr:row>
      <xdr:rowOff>247650</xdr:rowOff>
    </xdr:to>
    <xdr:pic>
      <xdr:nvPicPr>
        <xdr:cNvPr id="130816" name="Picture 26">
          <a:extLst>
            <a:ext uri="{FF2B5EF4-FFF2-40B4-BE49-F238E27FC236}">
              <a16:creationId xmlns:a16="http://schemas.microsoft.com/office/drawing/2014/main" id="{00000000-0008-0000-1300-000000FF01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924550" y="26079450"/>
          <a:ext cx="552450"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49</xdr:row>
      <xdr:rowOff>19050</xdr:rowOff>
    </xdr:from>
    <xdr:to>
      <xdr:col>9</xdr:col>
      <xdr:colOff>733425</xdr:colOff>
      <xdr:row>49</xdr:row>
      <xdr:rowOff>371475</xdr:rowOff>
    </xdr:to>
    <xdr:pic>
      <xdr:nvPicPr>
        <xdr:cNvPr id="130817" name="Picture 24">
          <a:extLst>
            <a:ext uri="{FF2B5EF4-FFF2-40B4-BE49-F238E27FC236}">
              <a16:creationId xmlns:a16="http://schemas.microsoft.com/office/drawing/2014/main" id="{00000000-0008-0000-1300-000001FF01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6000750" y="19783425"/>
          <a:ext cx="466725"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9</xdr:col>
      <xdr:colOff>238125</xdr:colOff>
      <xdr:row>12</xdr:row>
      <xdr:rowOff>76200</xdr:rowOff>
    </xdr:from>
    <xdr:to>
      <xdr:col>9</xdr:col>
      <xdr:colOff>742950</xdr:colOff>
      <xdr:row>14</xdr:row>
      <xdr:rowOff>114300</xdr:rowOff>
    </xdr:to>
    <xdr:pic>
      <xdr:nvPicPr>
        <xdr:cNvPr id="132929" name="il_fi" descr="http://algeek.com/wp-content/uploads/2009/02/mecanico.gif">
          <a:extLst>
            <a:ext uri="{FF2B5EF4-FFF2-40B4-BE49-F238E27FC236}">
              <a16:creationId xmlns:a16="http://schemas.microsoft.com/office/drawing/2014/main" id="{00000000-0008-0000-1400-0000410702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72175" y="5086350"/>
          <a:ext cx="504825"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361950</xdr:colOff>
      <xdr:row>18</xdr:row>
      <xdr:rowOff>200025</xdr:rowOff>
    </xdr:from>
    <xdr:to>
      <xdr:col>9</xdr:col>
      <xdr:colOff>752475</xdr:colOff>
      <xdr:row>19</xdr:row>
      <xdr:rowOff>28575</xdr:rowOff>
    </xdr:to>
    <xdr:pic>
      <xdr:nvPicPr>
        <xdr:cNvPr id="132930" name="Picture 8">
          <a:extLst>
            <a:ext uri="{FF2B5EF4-FFF2-40B4-BE49-F238E27FC236}">
              <a16:creationId xmlns:a16="http://schemas.microsoft.com/office/drawing/2014/main" id="{00000000-0008-0000-1400-000042070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6096000" y="7753350"/>
          <a:ext cx="39052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23</xdr:row>
      <xdr:rowOff>142875</xdr:rowOff>
    </xdr:from>
    <xdr:to>
      <xdr:col>9</xdr:col>
      <xdr:colOff>752475</xdr:colOff>
      <xdr:row>24</xdr:row>
      <xdr:rowOff>104775</xdr:rowOff>
    </xdr:to>
    <xdr:pic>
      <xdr:nvPicPr>
        <xdr:cNvPr id="132931" name="Picture 6">
          <a:extLst>
            <a:ext uri="{FF2B5EF4-FFF2-40B4-BE49-F238E27FC236}">
              <a16:creationId xmlns:a16="http://schemas.microsoft.com/office/drawing/2014/main" id="{00000000-0008-0000-1400-0000430702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81700" y="10477500"/>
          <a:ext cx="50482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28</xdr:row>
      <xdr:rowOff>142875</xdr:rowOff>
    </xdr:from>
    <xdr:to>
      <xdr:col>9</xdr:col>
      <xdr:colOff>742950</xdr:colOff>
      <xdr:row>28</xdr:row>
      <xdr:rowOff>438150</xdr:rowOff>
    </xdr:to>
    <xdr:pic>
      <xdr:nvPicPr>
        <xdr:cNvPr id="132932" name="Picture 13">
          <a:extLst>
            <a:ext uri="{FF2B5EF4-FFF2-40B4-BE49-F238E27FC236}">
              <a16:creationId xmlns:a16="http://schemas.microsoft.com/office/drawing/2014/main" id="{00000000-0008-0000-1400-0000440702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72175" y="13601700"/>
          <a:ext cx="504825"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257175</xdr:colOff>
      <xdr:row>32</xdr:row>
      <xdr:rowOff>304800</xdr:rowOff>
    </xdr:from>
    <xdr:to>
      <xdr:col>9</xdr:col>
      <xdr:colOff>762000</xdr:colOff>
      <xdr:row>33</xdr:row>
      <xdr:rowOff>428625</xdr:rowOff>
    </xdr:to>
    <xdr:pic>
      <xdr:nvPicPr>
        <xdr:cNvPr id="132933" name="il_fi" descr="http://luzdelforo.files.wordpress.com/2007/12/ladron.jpg">
          <a:extLst>
            <a:ext uri="{FF2B5EF4-FFF2-40B4-BE49-F238E27FC236}">
              <a16:creationId xmlns:a16="http://schemas.microsoft.com/office/drawing/2014/main" id="{00000000-0008-0000-1400-0000450702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991225" y="16154400"/>
          <a:ext cx="504825"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38</xdr:row>
      <xdr:rowOff>133350</xdr:rowOff>
    </xdr:from>
    <xdr:to>
      <xdr:col>9</xdr:col>
      <xdr:colOff>723900</xdr:colOff>
      <xdr:row>39</xdr:row>
      <xdr:rowOff>152400</xdr:rowOff>
    </xdr:to>
    <xdr:pic>
      <xdr:nvPicPr>
        <xdr:cNvPr id="132934" name="Picture 38">
          <a:extLst>
            <a:ext uri="{FF2B5EF4-FFF2-40B4-BE49-F238E27FC236}">
              <a16:creationId xmlns:a16="http://schemas.microsoft.com/office/drawing/2014/main" id="{00000000-0008-0000-1400-0000460702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981700" y="19554825"/>
          <a:ext cx="47625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323850</xdr:colOff>
      <xdr:row>42</xdr:row>
      <xdr:rowOff>476250</xdr:rowOff>
    </xdr:from>
    <xdr:to>
      <xdr:col>9</xdr:col>
      <xdr:colOff>742950</xdr:colOff>
      <xdr:row>43</xdr:row>
      <xdr:rowOff>381000</xdr:rowOff>
    </xdr:to>
    <xdr:pic>
      <xdr:nvPicPr>
        <xdr:cNvPr id="132935" name="Picture 19">
          <a:extLst>
            <a:ext uri="{FF2B5EF4-FFF2-40B4-BE49-F238E27FC236}">
              <a16:creationId xmlns:a16="http://schemas.microsoft.com/office/drawing/2014/main" id="{00000000-0008-0000-1400-0000470702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057900" y="22526625"/>
          <a:ext cx="4191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295275</xdr:colOff>
      <xdr:row>57</xdr:row>
      <xdr:rowOff>476250</xdr:rowOff>
    </xdr:from>
    <xdr:to>
      <xdr:col>9</xdr:col>
      <xdr:colOff>752475</xdr:colOff>
      <xdr:row>58</xdr:row>
      <xdr:rowOff>561975</xdr:rowOff>
    </xdr:to>
    <xdr:pic>
      <xdr:nvPicPr>
        <xdr:cNvPr id="132936"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1400-0000480702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6029325" y="31623000"/>
          <a:ext cx="4572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276225</xdr:colOff>
      <xdr:row>63</xdr:row>
      <xdr:rowOff>342900</xdr:rowOff>
    </xdr:from>
    <xdr:to>
      <xdr:col>9</xdr:col>
      <xdr:colOff>762000</xdr:colOff>
      <xdr:row>64</xdr:row>
      <xdr:rowOff>47625</xdr:rowOff>
    </xdr:to>
    <xdr:pic>
      <xdr:nvPicPr>
        <xdr:cNvPr id="132937" name="Picture 26">
          <a:extLst>
            <a:ext uri="{FF2B5EF4-FFF2-40B4-BE49-F238E27FC236}">
              <a16:creationId xmlns:a16="http://schemas.microsoft.com/office/drawing/2014/main" id="{00000000-0008-0000-1400-0000490702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6010275" y="35556825"/>
          <a:ext cx="485775"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304800</xdr:colOff>
      <xdr:row>52</xdr:row>
      <xdr:rowOff>428625</xdr:rowOff>
    </xdr:from>
    <xdr:to>
      <xdr:col>9</xdr:col>
      <xdr:colOff>762000</xdr:colOff>
      <xdr:row>53</xdr:row>
      <xdr:rowOff>276225</xdr:rowOff>
    </xdr:to>
    <xdr:pic>
      <xdr:nvPicPr>
        <xdr:cNvPr id="132938" name="Picture 24">
          <a:extLst>
            <a:ext uri="{FF2B5EF4-FFF2-40B4-BE49-F238E27FC236}">
              <a16:creationId xmlns:a16="http://schemas.microsoft.com/office/drawing/2014/main" id="{00000000-0008-0000-1400-00004A0702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6038850" y="28394025"/>
          <a:ext cx="45720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228600</xdr:colOff>
      <xdr:row>49</xdr:row>
      <xdr:rowOff>0</xdr:rowOff>
    </xdr:from>
    <xdr:to>
      <xdr:col>9</xdr:col>
      <xdr:colOff>752475</xdr:colOff>
      <xdr:row>49</xdr:row>
      <xdr:rowOff>438150</xdr:rowOff>
    </xdr:to>
    <xdr:pic>
      <xdr:nvPicPr>
        <xdr:cNvPr id="132939" name="1 Imagen">
          <a:extLst>
            <a:ext uri="{FF2B5EF4-FFF2-40B4-BE49-F238E27FC236}">
              <a16:creationId xmlns:a16="http://schemas.microsoft.com/office/drawing/2014/main" id="{00000000-0008-0000-1400-00004B0702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5962650" y="25631775"/>
          <a:ext cx="5238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9</xdr:col>
      <xdr:colOff>209550</xdr:colOff>
      <xdr:row>12</xdr:row>
      <xdr:rowOff>171450</xdr:rowOff>
    </xdr:from>
    <xdr:to>
      <xdr:col>9</xdr:col>
      <xdr:colOff>752475</xdr:colOff>
      <xdr:row>14</xdr:row>
      <xdr:rowOff>495300</xdr:rowOff>
    </xdr:to>
    <xdr:pic>
      <xdr:nvPicPr>
        <xdr:cNvPr id="145900" name="il_fi" descr="http://algeek.com/wp-content/uploads/2009/02/mecanico.gif">
          <a:extLst>
            <a:ext uri="{FF2B5EF4-FFF2-40B4-BE49-F238E27FC236}">
              <a16:creationId xmlns:a16="http://schemas.microsoft.com/office/drawing/2014/main" id="{00000000-0008-0000-1500-0000EC3902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43600" y="4924425"/>
          <a:ext cx="542925"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17</xdr:row>
      <xdr:rowOff>180975</xdr:rowOff>
    </xdr:from>
    <xdr:to>
      <xdr:col>9</xdr:col>
      <xdr:colOff>723900</xdr:colOff>
      <xdr:row>19</xdr:row>
      <xdr:rowOff>476250</xdr:rowOff>
    </xdr:to>
    <xdr:pic>
      <xdr:nvPicPr>
        <xdr:cNvPr id="145901" name="Picture 8">
          <a:extLst>
            <a:ext uri="{FF2B5EF4-FFF2-40B4-BE49-F238E27FC236}">
              <a16:creationId xmlns:a16="http://schemas.microsoft.com/office/drawing/2014/main" id="{00000000-0008-0000-1500-0000ED390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5972175" y="6743700"/>
          <a:ext cx="48577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23</xdr:row>
      <xdr:rowOff>304800</xdr:rowOff>
    </xdr:from>
    <xdr:to>
      <xdr:col>9</xdr:col>
      <xdr:colOff>723900</xdr:colOff>
      <xdr:row>24</xdr:row>
      <xdr:rowOff>419100</xdr:rowOff>
    </xdr:to>
    <xdr:pic>
      <xdr:nvPicPr>
        <xdr:cNvPr id="145902" name="Picture 6">
          <a:extLst>
            <a:ext uri="{FF2B5EF4-FFF2-40B4-BE49-F238E27FC236}">
              <a16:creationId xmlns:a16="http://schemas.microsoft.com/office/drawing/2014/main" id="{00000000-0008-0000-1500-0000EE3902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53125" y="8877300"/>
          <a:ext cx="50482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209550</xdr:colOff>
      <xdr:row>27</xdr:row>
      <xdr:rowOff>400050</xdr:rowOff>
    </xdr:from>
    <xdr:to>
      <xdr:col>9</xdr:col>
      <xdr:colOff>714375</xdr:colOff>
      <xdr:row>28</xdr:row>
      <xdr:rowOff>247650</xdr:rowOff>
    </xdr:to>
    <xdr:pic>
      <xdr:nvPicPr>
        <xdr:cNvPr id="145903" name="Picture 13">
          <a:extLst>
            <a:ext uri="{FF2B5EF4-FFF2-40B4-BE49-F238E27FC236}">
              <a16:creationId xmlns:a16="http://schemas.microsoft.com/office/drawing/2014/main" id="{00000000-0008-0000-1500-0000EF3902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43600" y="11363325"/>
          <a:ext cx="504825"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190500</xdr:colOff>
      <xdr:row>31</xdr:row>
      <xdr:rowOff>419100</xdr:rowOff>
    </xdr:from>
    <xdr:to>
      <xdr:col>9</xdr:col>
      <xdr:colOff>733425</xdr:colOff>
      <xdr:row>33</xdr:row>
      <xdr:rowOff>247650</xdr:rowOff>
    </xdr:to>
    <xdr:pic>
      <xdr:nvPicPr>
        <xdr:cNvPr id="145904" name="il_fi" descr="http://luzdelforo.files.wordpress.com/2007/12/ladron.jpg">
          <a:extLst>
            <a:ext uri="{FF2B5EF4-FFF2-40B4-BE49-F238E27FC236}">
              <a16:creationId xmlns:a16="http://schemas.microsoft.com/office/drawing/2014/main" id="{00000000-0008-0000-1500-0000F03902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924550" y="13535025"/>
          <a:ext cx="5429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285750</xdr:colOff>
      <xdr:row>43</xdr:row>
      <xdr:rowOff>285750</xdr:rowOff>
    </xdr:from>
    <xdr:to>
      <xdr:col>9</xdr:col>
      <xdr:colOff>771525</xdr:colOff>
      <xdr:row>44</xdr:row>
      <xdr:rowOff>447675</xdr:rowOff>
    </xdr:to>
    <xdr:pic>
      <xdr:nvPicPr>
        <xdr:cNvPr id="145905" name="Picture 38">
          <a:extLst>
            <a:ext uri="{FF2B5EF4-FFF2-40B4-BE49-F238E27FC236}">
              <a16:creationId xmlns:a16="http://schemas.microsoft.com/office/drawing/2014/main" id="{00000000-0008-0000-1500-0000F13902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6019800" y="19354800"/>
          <a:ext cx="48577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49</xdr:row>
      <xdr:rowOff>28575</xdr:rowOff>
    </xdr:from>
    <xdr:to>
      <xdr:col>9</xdr:col>
      <xdr:colOff>657225</xdr:colOff>
      <xdr:row>49</xdr:row>
      <xdr:rowOff>419100</xdr:rowOff>
    </xdr:to>
    <xdr:pic>
      <xdr:nvPicPr>
        <xdr:cNvPr id="145906" name="Picture 19">
          <a:extLst>
            <a:ext uri="{FF2B5EF4-FFF2-40B4-BE49-F238E27FC236}">
              <a16:creationId xmlns:a16="http://schemas.microsoft.com/office/drawing/2014/main" id="{00000000-0008-0000-1500-0000F23902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000750" y="21536025"/>
          <a:ext cx="39052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304800</xdr:colOff>
      <xdr:row>57</xdr:row>
      <xdr:rowOff>638175</xdr:rowOff>
    </xdr:from>
    <xdr:to>
      <xdr:col>9</xdr:col>
      <xdr:colOff>771525</xdr:colOff>
      <xdr:row>58</xdr:row>
      <xdr:rowOff>514350</xdr:rowOff>
    </xdr:to>
    <xdr:pic>
      <xdr:nvPicPr>
        <xdr:cNvPr id="145907"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1500-0000F33902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6038850" y="26793825"/>
          <a:ext cx="4667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257175</xdr:colOff>
      <xdr:row>63</xdr:row>
      <xdr:rowOff>476250</xdr:rowOff>
    </xdr:from>
    <xdr:to>
      <xdr:col>9</xdr:col>
      <xdr:colOff>771525</xdr:colOff>
      <xdr:row>64</xdr:row>
      <xdr:rowOff>152400</xdr:rowOff>
    </xdr:to>
    <xdr:pic>
      <xdr:nvPicPr>
        <xdr:cNvPr id="145908" name="Picture 26">
          <a:extLst>
            <a:ext uri="{FF2B5EF4-FFF2-40B4-BE49-F238E27FC236}">
              <a16:creationId xmlns:a16="http://schemas.microsoft.com/office/drawing/2014/main" id="{00000000-0008-0000-1500-0000F43902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991225" y="30451425"/>
          <a:ext cx="51435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257175</xdr:colOff>
      <xdr:row>53</xdr:row>
      <xdr:rowOff>219075</xdr:rowOff>
    </xdr:from>
    <xdr:to>
      <xdr:col>9</xdr:col>
      <xdr:colOff>733425</xdr:colOff>
      <xdr:row>54</xdr:row>
      <xdr:rowOff>238125</xdr:rowOff>
    </xdr:to>
    <xdr:pic>
      <xdr:nvPicPr>
        <xdr:cNvPr id="145909" name="Picture 24">
          <a:extLst>
            <a:ext uri="{FF2B5EF4-FFF2-40B4-BE49-F238E27FC236}">
              <a16:creationId xmlns:a16="http://schemas.microsoft.com/office/drawing/2014/main" id="{00000000-0008-0000-1500-0000F53902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5991225" y="23764875"/>
          <a:ext cx="47625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57150</xdr:colOff>
      <xdr:row>39</xdr:row>
      <xdr:rowOff>76200</xdr:rowOff>
    </xdr:from>
    <xdr:to>
      <xdr:col>9</xdr:col>
      <xdr:colOff>800100</xdr:colOff>
      <xdr:row>40</xdr:row>
      <xdr:rowOff>19050</xdr:rowOff>
    </xdr:to>
    <xdr:pic>
      <xdr:nvPicPr>
        <xdr:cNvPr id="145910" name="13 Imagen" descr="seg vial.jpg">
          <a:extLst>
            <a:ext uri="{FF2B5EF4-FFF2-40B4-BE49-F238E27FC236}">
              <a16:creationId xmlns:a16="http://schemas.microsoft.com/office/drawing/2014/main" id="{00000000-0008-0000-1500-0000F63902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791200" y="17373600"/>
          <a:ext cx="74295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9</xdr:col>
      <xdr:colOff>180975</xdr:colOff>
      <xdr:row>12</xdr:row>
      <xdr:rowOff>47625</xdr:rowOff>
    </xdr:from>
    <xdr:to>
      <xdr:col>9</xdr:col>
      <xdr:colOff>714375</xdr:colOff>
      <xdr:row>14</xdr:row>
      <xdr:rowOff>419100</xdr:rowOff>
    </xdr:to>
    <xdr:pic>
      <xdr:nvPicPr>
        <xdr:cNvPr id="133883" name="il_fi" descr="http://algeek.com/wp-content/uploads/2009/02/mecanico.gif">
          <a:extLst>
            <a:ext uri="{FF2B5EF4-FFF2-40B4-BE49-F238E27FC236}">
              <a16:creationId xmlns:a16="http://schemas.microsoft.com/office/drawing/2014/main" id="{00000000-0008-0000-1600-0000FB0A02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15025" y="4800600"/>
          <a:ext cx="5334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18</xdr:row>
      <xdr:rowOff>9525</xdr:rowOff>
    </xdr:from>
    <xdr:to>
      <xdr:col>9</xdr:col>
      <xdr:colOff>723900</xdr:colOff>
      <xdr:row>19</xdr:row>
      <xdr:rowOff>495300</xdr:rowOff>
    </xdr:to>
    <xdr:pic>
      <xdr:nvPicPr>
        <xdr:cNvPr id="133884" name="Picture 8">
          <a:extLst>
            <a:ext uri="{FF2B5EF4-FFF2-40B4-BE49-F238E27FC236}">
              <a16:creationId xmlns:a16="http://schemas.microsoft.com/office/drawing/2014/main" id="{00000000-0008-0000-1600-0000FC0A0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5981700" y="6772275"/>
          <a:ext cx="47625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23</xdr:row>
      <xdr:rowOff>219075</xdr:rowOff>
    </xdr:from>
    <xdr:to>
      <xdr:col>9</xdr:col>
      <xdr:colOff>762000</xdr:colOff>
      <xdr:row>24</xdr:row>
      <xdr:rowOff>323850</xdr:rowOff>
    </xdr:to>
    <xdr:pic>
      <xdr:nvPicPr>
        <xdr:cNvPr id="133885" name="Picture 6">
          <a:extLst>
            <a:ext uri="{FF2B5EF4-FFF2-40B4-BE49-F238E27FC236}">
              <a16:creationId xmlns:a16="http://schemas.microsoft.com/office/drawing/2014/main" id="{00000000-0008-0000-1600-0000FD0A02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81700" y="8791575"/>
          <a:ext cx="51435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28</xdr:row>
      <xdr:rowOff>38100</xdr:rowOff>
    </xdr:from>
    <xdr:to>
      <xdr:col>9</xdr:col>
      <xdr:colOff>752475</xdr:colOff>
      <xdr:row>29</xdr:row>
      <xdr:rowOff>9525</xdr:rowOff>
    </xdr:to>
    <xdr:pic>
      <xdr:nvPicPr>
        <xdr:cNvPr id="133886" name="Picture 13">
          <a:extLst>
            <a:ext uri="{FF2B5EF4-FFF2-40B4-BE49-F238E27FC236}">
              <a16:creationId xmlns:a16="http://schemas.microsoft.com/office/drawing/2014/main" id="{00000000-0008-0000-1600-0000FE0A02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6000750" y="11220450"/>
          <a:ext cx="48577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34</xdr:row>
      <xdr:rowOff>47625</xdr:rowOff>
    </xdr:from>
    <xdr:to>
      <xdr:col>9</xdr:col>
      <xdr:colOff>800100</xdr:colOff>
      <xdr:row>35</xdr:row>
      <xdr:rowOff>38100</xdr:rowOff>
    </xdr:to>
    <xdr:pic>
      <xdr:nvPicPr>
        <xdr:cNvPr id="133887" name="il_fi" descr="http://luzdelforo.files.wordpress.com/2007/12/ladron.jpg">
          <a:extLst>
            <a:ext uri="{FF2B5EF4-FFF2-40B4-BE49-F238E27FC236}">
              <a16:creationId xmlns:a16="http://schemas.microsoft.com/office/drawing/2014/main" id="{00000000-0008-0000-1600-0000FF0A02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000750" y="13439775"/>
          <a:ext cx="53340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38</xdr:row>
      <xdr:rowOff>295275</xdr:rowOff>
    </xdr:from>
    <xdr:to>
      <xdr:col>9</xdr:col>
      <xdr:colOff>714375</xdr:colOff>
      <xdr:row>39</xdr:row>
      <xdr:rowOff>438150</xdr:rowOff>
    </xdr:to>
    <xdr:pic>
      <xdr:nvPicPr>
        <xdr:cNvPr id="133888" name="Picture 38">
          <a:extLst>
            <a:ext uri="{FF2B5EF4-FFF2-40B4-BE49-F238E27FC236}">
              <a16:creationId xmlns:a16="http://schemas.microsoft.com/office/drawing/2014/main" id="{00000000-0008-0000-1600-0000000B02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953125" y="15297150"/>
          <a:ext cx="4953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285750</xdr:colOff>
      <xdr:row>44</xdr:row>
      <xdr:rowOff>76200</xdr:rowOff>
    </xdr:from>
    <xdr:to>
      <xdr:col>9</xdr:col>
      <xdr:colOff>771525</xdr:colOff>
      <xdr:row>44</xdr:row>
      <xdr:rowOff>561975</xdr:rowOff>
    </xdr:to>
    <xdr:pic>
      <xdr:nvPicPr>
        <xdr:cNvPr id="133889" name="Picture 19">
          <a:extLst>
            <a:ext uri="{FF2B5EF4-FFF2-40B4-BE49-F238E27FC236}">
              <a16:creationId xmlns:a16="http://schemas.microsoft.com/office/drawing/2014/main" id="{00000000-0008-0000-1600-0000010B02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6019800" y="17516475"/>
          <a:ext cx="48577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52</xdr:row>
      <xdr:rowOff>542925</xdr:rowOff>
    </xdr:from>
    <xdr:to>
      <xdr:col>9</xdr:col>
      <xdr:colOff>733425</xdr:colOff>
      <xdr:row>53</xdr:row>
      <xdr:rowOff>438150</xdr:rowOff>
    </xdr:to>
    <xdr:pic>
      <xdr:nvPicPr>
        <xdr:cNvPr id="133890"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1600-0000020B02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981700" y="22917150"/>
          <a:ext cx="48577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200025</xdr:colOff>
      <xdr:row>58</xdr:row>
      <xdr:rowOff>466725</xdr:rowOff>
    </xdr:from>
    <xdr:to>
      <xdr:col>9</xdr:col>
      <xdr:colOff>714375</xdr:colOff>
      <xdr:row>59</xdr:row>
      <xdr:rowOff>180975</xdr:rowOff>
    </xdr:to>
    <xdr:pic>
      <xdr:nvPicPr>
        <xdr:cNvPr id="133891" name="Picture 26">
          <a:extLst>
            <a:ext uri="{FF2B5EF4-FFF2-40B4-BE49-F238E27FC236}">
              <a16:creationId xmlns:a16="http://schemas.microsoft.com/office/drawing/2014/main" id="{00000000-0008-0000-1600-0000030B02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934075" y="26660475"/>
          <a:ext cx="5143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314325</xdr:colOff>
      <xdr:row>49</xdr:row>
      <xdr:rowOff>76200</xdr:rowOff>
    </xdr:from>
    <xdr:to>
      <xdr:col>9</xdr:col>
      <xdr:colOff>790575</xdr:colOff>
      <xdr:row>49</xdr:row>
      <xdr:rowOff>428625</xdr:rowOff>
    </xdr:to>
    <xdr:pic>
      <xdr:nvPicPr>
        <xdr:cNvPr id="133892" name="Picture 24">
          <a:extLst>
            <a:ext uri="{FF2B5EF4-FFF2-40B4-BE49-F238E27FC236}">
              <a16:creationId xmlns:a16="http://schemas.microsoft.com/office/drawing/2014/main" id="{00000000-0008-0000-1600-0000040B02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6048375" y="19897725"/>
          <a:ext cx="47625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9</xdr:col>
      <xdr:colOff>285750</xdr:colOff>
      <xdr:row>12</xdr:row>
      <xdr:rowOff>209550</xdr:rowOff>
    </xdr:from>
    <xdr:to>
      <xdr:col>9</xdr:col>
      <xdr:colOff>790575</xdr:colOff>
      <xdr:row>14</xdr:row>
      <xdr:rowOff>228600</xdr:rowOff>
    </xdr:to>
    <xdr:pic>
      <xdr:nvPicPr>
        <xdr:cNvPr id="143132" name="il_fi" descr="http://algeek.com/wp-content/uploads/2009/02/mecanico.gif">
          <a:extLst>
            <a:ext uri="{FF2B5EF4-FFF2-40B4-BE49-F238E27FC236}">
              <a16:creationId xmlns:a16="http://schemas.microsoft.com/office/drawing/2014/main" id="{00000000-0008-0000-1700-00001C2F02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19800" y="5029200"/>
          <a:ext cx="50482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17</xdr:row>
      <xdr:rowOff>371475</xdr:rowOff>
    </xdr:from>
    <xdr:to>
      <xdr:col>9</xdr:col>
      <xdr:colOff>657225</xdr:colOff>
      <xdr:row>18</xdr:row>
      <xdr:rowOff>695325</xdr:rowOff>
    </xdr:to>
    <xdr:pic>
      <xdr:nvPicPr>
        <xdr:cNvPr id="143133" name="Picture 8">
          <a:extLst>
            <a:ext uri="{FF2B5EF4-FFF2-40B4-BE49-F238E27FC236}">
              <a16:creationId xmlns:a16="http://schemas.microsoft.com/office/drawing/2014/main" id="{00000000-0008-0000-1700-00001D2F0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b="16800"/>
        <a:stretch>
          <a:fillRect/>
        </a:stretch>
      </xdr:blipFill>
      <xdr:spPr bwMode="auto">
        <a:xfrm>
          <a:off x="5981700" y="7458075"/>
          <a:ext cx="409575"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23</xdr:row>
      <xdr:rowOff>133350</xdr:rowOff>
    </xdr:from>
    <xdr:to>
      <xdr:col>9</xdr:col>
      <xdr:colOff>771525</xdr:colOff>
      <xdr:row>24</xdr:row>
      <xdr:rowOff>95250</xdr:rowOff>
    </xdr:to>
    <xdr:pic>
      <xdr:nvPicPr>
        <xdr:cNvPr id="143134" name="Picture 6">
          <a:extLst>
            <a:ext uri="{FF2B5EF4-FFF2-40B4-BE49-F238E27FC236}">
              <a16:creationId xmlns:a16="http://schemas.microsoft.com/office/drawing/2014/main" id="{00000000-0008-0000-1700-00001E2F02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81700" y="10267950"/>
          <a:ext cx="5238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219075</xdr:colOff>
      <xdr:row>28</xdr:row>
      <xdr:rowOff>57150</xdr:rowOff>
    </xdr:from>
    <xdr:to>
      <xdr:col>9</xdr:col>
      <xdr:colOff>752475</xdr:colOff>
      <xdr:row>28</xdr:row>
      <xdr:rowOff>381000</xdr:rowOff>
    </xdr:to>
    <xdr:pic>
      <xdr:nvPicPr>
        <xdr:cNvPr id="143135" name="Picture 13">
          <a:extLst>
            <a:ext uri="{FF2B5EF4-FFF2-40B4-BE49-F238E27FC236}">
              <a16:creationId xmlns:a16="http://schemas.microsoft.com/office/drawing/2014/main" id="{00000000-0008-0000-1700-00001F2F02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953125" y="13344525"/>
          <a:ext cx="53340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314325</xdr:colOff>
      <xdr:row>32</xdr:row>
      <xdr:rowOff>438150</xdr:rowOff>
    </xdr:from>
    <xdr:to>
      <xdr:col>9</xdr:col>
      <xdr:colOff>723900</xdr:colOff>
      <xdr:row>34</xdr:row>
      <xdr:rowOff>123825</xdr:rowOff>
    </xdr:to>
    <xdr:pic>
      <xdr:nvPicPr>
        <xdr:cNvPr id="143136" name="il_fi" descr="http://luzdelforo.files.wordpress.com/2007/12/ladron.jpg">
          <a:extLst>
            <a:ext uri="{FF2B5EF4-FFF2-40B4-BE49-F238E27FC236}">
              <a16:creationId xmlns:a16="http://schemas.microsoft.com/office/drawing/2014/main" id="{00000000-0008-0000-1700-0000202F02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6048375" y="16173450"/>
          <a:ext cx="40957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180975</xdr:colOff>
      <xdr:row>41</xdr:row>
      <xdr:rowOff>0</xdr:rowOff>
    </xdr:from>
    <xdr:to>
      <xdr:col>9</xdr:col>
      <xdr:colOff>704850</xdr:colOff>
      <xdr:row>41</xdr:row>
      <xdr:rowOff>476250</xdr:rowOff>
    </xdr:to>
    <xdr:pic>
      <xdr:nvPicPr>
        <xdr:cNvPr id="143137" name="Picture 5">
          <a:extLst>
            <a:ext uri="{FF2B5EF4-FFF2-40B4-BE49-F238E27FC236}">
              <a16:creationId xmlns:a16="http://schemas.microsoft.com/office/drawing/2014/main" id="{00000000-0008-0000-1700-0000212F02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5915025" y="20412075"/>
          <a:ext cx="523875" cy="476250"/>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304800</xdr:colOff>
      <xdr:row>41</xdr:row>
      <xdr:rowOff>0</xdr:rowOff>
    </xdr:from>
    <xdr:to>
      <xdr:col>9</xdr:col>
      <xdr:colOff>723900</xdr:colOff>
      <xdr:row>41</xdr:row>
      <xdr:rowOff>419100</xdr:rowOff>
    </xdr:to>
    <xdr:pic>
      <xdr:nvPicPr>
        <xdr:cNvPr id="143138" name="Picture 38">
          <a:extLst>
            <a:ext uri="{FF2B5EF4-FFF2-40B4-BE49-F238E27FC236}">
              <a16:creationId xmlns:a16="http://schemas.microsoft.com/office/drawing/2014/main" id="{00000000-0008-0000-1700-0000222F02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038850" y="20412075"/>
          <a:ext cx="4191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247650</xdr:colOff>
      <xdr:row>42</xdr:row>
      <xdr:rowOff>504825</xdr:rowOff>
    </xdr:from>
    <xdr:to>
      <xdr:col>9</xdr:col>
      <xdr:colOff>800100</xdr:colOff>
      <xdr:row>44</xdr:row>
      <xdr:rowOff>76200</xdr:rowOff>
    </xdr:to>
    <xdr:pic>
      <xdr:nvPicPr>
        <xdr:cNvPr id="143139" name="Picture 19">
          <a:extLst>
            <a:ext uri="{FF2B5EF4-FFF2-40B4-BE49-F238E27FC236}">
              <a16:creationId xmlns:a16="http://schemas.microsoft.com/office/drawing/2014/main" id="{00000000-0008-0000-1700-0000232F02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5981700" y="21697950"/>
          <a:ext cx="55245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352425</xdr:colOff>
      <xdr:row>47</xdr:row>
      <xdr:rowOff>323850</xdr:rowOff>
    </xdr:from>
    <xdr:to>
      <xdr:col>9</xdr:col>
      <xdr:colOff>809625</xdr:colOff>
      <xdr:row>49</xdr:row>
      <xdr:rowOff>219075</xdr:rowOff>
    </xdr:to>
    <xdr:pic>
      <xdr:nvPicPr>
        <xdr:cNvPr id="143140" name="Picture 4">
          <a:extLst>
            <a:ext uri="{FF2B5EF4-FFF2-40B4-BE49-F238E27FC236}">
              <a16:creationId xmlns:a16="http://schemas.microsoft.com/office/drawing/2014/main" id="{00000000-0008-0000-1700-0000242F02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6086475" y="24926925"/>
          <a:ext cx="457200" cy="885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209550</xdr:colOff>
      <xdr:row>58</xdr:row>
      <xdr:rowOff>523875</xdr:rowOff>
    </xdr:from>
    <xdr:to>
      <xdr:col>9</xdr:col>
      <xdr:colOff>733425</xdr:colOff>
      <xdr:row>59</xdr:row>
      <xdr:rowOff>323850</xdr:rowOff>
    </xdr:to>
    <xdr:pic>
      <xdr:nvPicPr>
        <xdr:cNvPr id="143141" name="Picture 21">
          <a:extLst>
            <a:ext uri="{FF2B5EF4-FFF2-40B4-BE49-F238E27FC236}">
              <a16:creationId xmlns:a16="http://schemas.microsoft.com/office/drawing/2014/main" id="{00000000-0008-0000-1700-0000252F02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5943600" y="31775400"/>
          <a:ext cx="523875" cy="428625"/>
        </a:xfrm>
        <a:prstGeom prst="rect">
          <a:avLst/>
        </a:prstGeom>
        <a:noFill/>
        <a:ln w="9525">
          <a:solidFill>
            <a:srgbClr val="00000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323850</xdr:colOff>
      <xdr:row>63</xdr:row>
      <xdr:rowOff>219075</xdr:rowOff>
    </xdr:from>
    <xdr:to>
      <xdr:col>9</xdr:col>
      <xdr:colOff>714375</xdr:colOff>
      <xdr:row>63</xdr:row>
      <xdr:rowOff>752475</xdr:rowOff>
    </xdr:to>
    <xdr:pic>
      <xdr:nvPicPr>
        <xdr:cNvPr id="143142" name="Picture 25" descr="N9CAMQR5MXCARD4JGOCAIDIOYNCAFLBJO3CAXHTZN4CAAP0038CABCD6EBCA2UTNDICA331W4PCAQG7IEVCA67OV5GCAYGLAX2CALLQ42YCASL7PGRCAE5SINXCAKQY23VCAO0MSGQCAFI2KRDCATIKHUP.jpg">
          <a:extLst>
            <a:ext uri="{FF2B5EF4-FFF2-40B4-BE49-F238E27FC236}">
              <a16:creationId xmlns:a16="http://schemas.microsoft.com/office/drawing/2014/main" id="{00000000-0008-0000-1700-0000262F02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6057900" y="35366325"/>
          <a:ext cx="390525"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266700</xdr:colOff>
      <xdr:row>68</xdr:row>
      <xdr:rowOff>257175</xdr:rowOff>
    </xdr:from>
    <xdr:to>
      <xdr:col>9</xdr:col>
      <xdr:colOff>752475</xdr:colOff>
      <xdr:row>68</xdr:row>
      <xdr:rowOff>657225</xdr:rowOff>
    </xdr:to>
    <xdr:pic>
      <xdr:nvPicPr>
        <xdr:cNvPr id="143143" name="Picture 26">
          <a:extLst>
            <a:ext uri="{FF2B5EF4-FFF2-40B4-BE49-F238E27FC236}">
              <a16:creationId xmlns:a16="http://schemas.microsoft.com/office/drawing/2014/main" id="{00000000-0008-0000-1700-0000272F02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6000750" y="38842950"/>
          <a:ext cx="4857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257175</xdr:colOff>
      <xdr:row>53</xdr:row>
      <xdr:rowOff>76200</xdr:rowOff>
    </xdr:from>
    <xdr:to>
      <xdr:col>9</xdr:col>
      <xdr:colOff>733425</xdr:colOff>
      <xdr:row>53</xdr:row>
      <xdr:rowOff>466725</xdr:rowOff>
    </xdr:to>
    <xdr:pic>
      <xdr:nvPicPr>
        <xdr:cNvPr id="143144" name="Picture 24">
          <a:extLst>
            <a:ext uri="{FF2B5EF4-FFF2-40B4-BE49-F238E27FC236}">
              <a16:creationId xmlns:a16="http://schemas.microsoft.com/office/drawing/2014/main" id="{00000000-0008-0000-1700-0000282F02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991225" y="28117800"/>
          <a:ext cx="47625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8.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9.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10.bin"/><Relationship Id="rId4" Type="http://schemas.openxmlformats.org/officeDocument/2006/relationships/comments" Target="../comments8.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1.bin"/><Relationship Id="rId4" Type="http://schemas.openxmlformats.org/officeDocument/2006/relationships/comments" Target="../comments9.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2.bin"/><Relationship Id="rId4" Type="http://schemas.openxmlformats.org/officeDocument/2006/relationships/comments" Target="../comments10.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3.bin"/><Relationship Id="rId4" Type="http://schemas.openxmlformats.org/officeDocument/2006/relationships/comments" Target="../comments11.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4.bin"/><Relationship Id="rId4" Type="http://schemas.openxmlformats.org/officeDocument/2006/relationships/comments" Target="../comments12.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5.bin"/><Relationship Id="rId4" Type="http://schemas.openxmlformats.org/officeDocument/2006/relationships/comments" Target="../comments13.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5.xml"/><Relationship Id="rId1" Type="http://schemas.openxmlformats.org/officeDocument/2006/relationships/printerSettings" Target="../printerSettings/printerSettings17.bin"/><Relationship Id="rId4" Type="http://schemas.openxmlformats.org/officeDocument/2006/relationships/comments" Target="../comments14.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6.xml"/><Relationship Id="rId1" Type="http://schemas.openxmlformats.org/officeDocument/2006/relationships/printerSettings" Target="../printerSettings/printerSettings18.bin"/><Relationship Id="rId4" Type="http://schemas.openxmlformats.org/officeDocument/2006/relationships/comments" Target="../comments15.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7.xml"/><Relationship Id="rId1" Type="http://schemas.openxmlformats.org/officeDocument/2006/relationships/printerSettings" Target="../printerSettings/printerSettings19.bin"/><Relationship Id="rId4" Type="http://schemas.openxmlformats.org/officeDocument/2006/relationships/comments" Target="../comments16.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8.xml"/><Relationship Id="rId1" Type="http://schemas.openxmlformats.org/officeDocument/2006/relationships/printerSettings" Target="../printerSettings/printerSettings20.bin"/><Relationship Id="rId4" Type="http://schemas.openxmlformats.org/officeDocument/2006/relationships/comments" Target="../comments17.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9.xml"/><Relationship Id="rId1" Type="http://schemas.openxmlformats.org/officeDocument/2006/relationships/printerSettings" Target="../printerSettings/printerSettings21.bin"/><Relationship Id="rId4" Type="http://schemas.openxmlformats.org/officeDocument/2006/relationships/comments" Target="../comments18.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20.xml"/><Relationship Id="rId1" Type="http://schemas.openxmlformats.org/officeDocument/2006/relationships/printerSettings" Target="../printerSettings/printerSettings22.bin"/><Relationship Id="rId4" Type="http://schemas.openxmlformats.org/officeDocument/2006/relationships/comments" Target="../comments19.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1.xml"/><Relationship Id="rId1" Type="http://schemas.openxmlformats.org/officeDocument/2006/relationships/printerSettings" Target="../printerSettings/printerSettings23.bin"/><Relationship Id="rId4" Type="http://schemas.openxmlformats.org/officeDocument/2006/relationships/comments" Target="../comments20.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2.xml"/><Relationship Id="rId1" Type="http://schemas.openxmlformats.org/officeDocument/2006/relationships/printerSettings" Target="../printerSettings/printerSettings24.bin"/><Relationship Id="rId4" Type="http://schemas.openxmlformats.org/officeDocument/2006/relationships/comments" Target="../comments2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F28"/>
  <sheetViews>
    <sheetView showGridLines="0" view="pageBreakPreview" topLeftCell="A4" zoomScale="80" zoomScaleNormal="75" zoomScaleSheetLayoutView="80" workbookViewId="0">
      <selection activeCell="A10" sqref="A10"/>
    </sheetView>
  </sheetViews>
  <sheetFormatPr baseColWidth="10" defaultRowHeight="12.75" x14ac:dyDescent="0.2"/>
  <cols>
    <col min="1" max="1" width="14.28515625" customWidth="1"/>
    <col min="2" max="2" width="14.5703125" customWidth="1"/>
    <col min="3" max="3" width="25.28515625" customWidth="1"/>
    <col min="4" max="4" width="17.85546875" customWidth="1"/>
    <col min="5" max="5" width="18.140625" customWidth="1"/>
    <col min="6" max="6" width="21" customWidth="1"/>
    <col min="7" max="7" width="17.7109375" customWidth="1"/>
    <col min="8" max="8" width="7.28515625" customWidth="1"/>
    <col min="9" max="9" width="15.140625" customWidth="1"/>
    <col min="10" max="10" width="17.42578125" customWidth="1"/>
    <col min="11" max="11" width="15" customWidth="1"/>
    <col min="12" max="12" width="14.42578125" customWidth="1"/>
    <col min="13" max="13" width="14.140625" customWidth="1"/>
    <col min="14" max="14" width="15.42578125" customWidth="1"/>
    <col min="15" max="15" width="14.5703125" customWidth="1"/>
    <col min="16" max="16" width="11.42578125" style="46" customWidth="1"/>
    <col min="17" max="18" width="11.42578125" style="47" customWidth="1"/>
    <col min="19" max="19" width="24.28515625" style="47" customWidth="1"/>
    <col min="20" max="20" width="11.42578125" style="47" customWidth="1"/>
  </cols>
  <sheetData>
    <row r="1" spans="1:32" ht="73.900000000000006" customHeight="1" thickBot="1" x14ac:dyDescent="0.25">
      <c r="A1" s="281" t="s">
        <v>738</v>
      </c>
      <c r="B1" s="281"/>
      <c r="C1" s="281"/>
      <c r="D1" s="281"/>
      <c r="E1" s="281"/>
      <c r="F1" s="281"/>
      <c r="G1" s="281"/>
      <c r="H1" s="281"/>
      <c r="I1" s="281"/>
      <c r="J1" s="281"/>
      <c r="K1" s="281"/>
      <c r="L1" s="281"/>
      <c r="M1" s="281"/>
      <c r="N1" s="281"/>
      <c r="O1" s="281"/>
    </row>
    <row r="2" spans="1:32" ht="15" customHeight="1" x14ac:dyDescent="0.2">
      <c r="A2" s="282" t="s">
        <v>710</v>
      </c>
      <c r="B2" s="283"/>
      <c r="C2" s="283"/>
      <c r="D2" s="283"/>
      <c r="E2" s="283"/>
      <c r="F2" s="283"/>
      <c r="G2" s="283"/>
      <c r="H2" s="283"/>
      <c r="I2" s="283"/>
      <c r="J2" s="283"/>
      <c r="K2" s="283"/>
      <c r="L2" s="283"/>
      <c r="M2" s="283"/>
      <c r="N2" s="283"/>
      <c r="O2" s="283"/>
      <c r="P2" s="48"/>
      <c r="Q2" s="48"/>
      <c r="R2" s="48"/>
      <c r="S2" s="48"/>
      <c r="T2" s="48"/>
      <c r="U2" s="49"/>
    </row>
    <row r="3" spans="1:32" ht="15.75" customHeight="1" x14ac:dyDescent="0.2">
      <c r="A3" s="284"/>
      <c r="B3" s="285"/>
      <c r="C3" s="285"/>
      <c r="D3" s="285"/>
      <c r="E3" s="285"/>
      <c r="F3" s="285"/>
      <c r="G3" s="285"/>
      <c r="H3" s="285"/>
      <c r="I3" s="285"/>
      <c r="J3" s="285"/>
      <c r="K3" s="285"/>
      <c r="L3" s="285"/>
      <c r="M3" s="285"/>
      <c r="N3" s="285"/>
      <c r="O3" s="285"/>
      <c r="P3" s="48"/>
      <c r="Q3" s="48"/>
      <c r="R3" s="48"/>
      <c r="S3" s="48"/>
      <c r="T3" s="48"/>
      <c r="U3" s="49"/>
    </row>
    <row r="4" spans="1:32" ht="12" customHeight="1" x14ac:dyDescent="0.2">
      <c r="A4" s="284" t="s">
        <v>191</v>
      </c>
      <c r="B4" s="285"/>
      <c r="C4" s="285"/>
      <c r="D4" s="285"/>
      <c r="E4" s="285"/>
      <c r="F4" s="285"/>
      <c r="G4" s="285"/>
      <c r="H4" s="285"/>
      <c r="I4" s="285"/>
      <c r="J4" s="285"/>
      <c r="K4" s="285"/>
      <c r="L4" s="285"/>
      <c r="M4" s="285"/>
      <c r="N4" s="285"/>
      <c r="O4" s="285"/>
      <c r="P4" s="48"/>
      <c r="Q4" s="48"/>
      <c r="R4" s="48"/>
      <c r="S4" s="48"/>
      <c r="T4" s="48"/>
      <c r="U4" s="49"/>
    </row>
    <row r="5" spans="1:32" ht="16.5" customHeight="1" x14ac:dyDescent="0.2">
      <c r="A5" s="284"/>
      <c r="B5" s="285"/>
      <c r="C5" s="285"/>
      <c r="D5" s="285"/>
      <c r="E5" s="285"/>
      <c r="F5" s="285"/>
      <c r="G5" s="285"/>
      <c r="H5" s="285"/>
      <c r="I5" s="285"/>
      <c r="J5" s="285"/>
      <c r="K5" s="285"/>
      <c r="L5" s="285"/>
      <c r="M5" s="285"/>
      <c r="N5" s="285"/>
      <c r="O5" s="285"/>
      <c r="P5" s="48"/>
      <c r="Q5" s="48"/>
      <c r="R5" s="48"/>
      <c r="S5" s="48"/>
      <c r="T5" s="48"/>
      <c r="U5" s="49"/>
    </row>
    <row r="6" spans="1:32" ht="1.5" customHeight="1" thickBot="1" x14ac:dyDescent="0.25">
      <c r="A6" s="286"/>
      <c r="B6" s="287"/>
      <c r="C6" s="287"/>
      <c r="D6" s="287"/>
      <c r="E6" s="288"/>
      <c r="F6" s="286"/>
      <c r="G6" s="287"/>
      <c r="H6" s="287"/>
      <c r="I6" s="287"/>
      <c r="J6" s="287"/>
      <c r="K6" s="287"/>
      <c r="L6" s="288"/>
      <c r="M6" s="50"/>
      <c r="N6" s="51"/>
      <c r="O6" s="51"/>
      <c r="P6" s="48"/>
      <c r="Q6" s="48"/>
      <c r="R6" s="48"/>
      <c r="S6" s="48"/>
      <c r="T6" s="48"/>
      <c r="U6" s="49"/>
    </row>
    <row r="7" spans="1:32" ht="13.5" thickBot="1" x14ac:dyDescent="0.25">
      <c r="A7" s="49"/>
      <c r="B7" s="49"/>
      <c r="C7" s="52"/>
      <c r="D7" s="49"/>
      <c r="E7" s="53"/>
      <c r="F7" s="53"/>
      <c r="G7" s="54"/>
      <c r="H7" s="54"/>
      <c r="I7" s="54"/>
      <c r="J7" s="54"/>
      <c r="K7" s="49"/>
      <c r="L7" s="49"/>
      <c r="M7" s="49"/>
      <c r="N7" s="49"/>
      <c r="O7" s="49"/>
      <c r="Q7" s="55"/>
      <c r="R7" s="56"/>
      <c r="S7" s="55"/>
      <c r="T7" s="55"/>
      <c r="U7" s="49"/>
      <c r="V7" s="49"/>
    </row>
    <row r="8" spans="1:32" ht="64.5" customHeight="1" thickBot="1" x14ac:dyDescent="0.25">
      <c r="A8" s="289" t="s">
        <v>192</v>
      </c>
      <c r="B8" s="290"/>
      <c r="C8" s="290"/>
      <c r="D8" s="290"/>
      <c r="E8" s="290"/>
      <c r="F8" s="290"/>
      <c r="G8" s="291"/>
      <c r="H8" s="292" t="s">
        <v>193</v>
      </c>
      <c r="I8" s="57" t="s">
        <v>194</v>
      </c>
      <c r="J8" s="58" t="s">
        <v>195</v>
      </c>
      <c r="K8" s="58" t="s">
        <v>196</v>
      </c>
      <c r="L8" s="58" t="s">
        <v>197</v>
      </c>
      <c r="M8" s="58" t="s">
        <v>198</v>
      </c>
      <c r="N8" s="58" t="s">
        <v>199</v>
      </c>
      <c r="O8" s="58" t="s">
        <v>200</v>
      </c>
      <c r="P8" s="59"/>
      <c r="Q8" s="60"/>
      <c r="R8" s="60"/>
      <c r="S8" s="60"/>
      <c r="T8" s="60"/>
      <c r="U8" s="61"/>
      <c r="V8" s="62"/>
      <c r="W8" s="63"/>
      <c r="X8" s="63"/>
      <c r="Y8" s="63"/>
      <c r="Z8" s="63"/>
    </row>
    <row r="9" spans="1:32" ht="60" customHeight="1" thickBot="1" x14ac:dyDescent="0.25">
      <c r="A9" s="295" t="s">
        <v>201</v>
      </c>
      <c r="B9" s="296"/>
      <c r="C9" s="297"/>
      <c r="D9" s="298" t="s">
        <v>202</v>
      </c>
      <c r="E9" s="300" t="s">
        <v>203</v>
      </c>
      <c r="F9" s="300" t="s">
        <v>204</v>
      </c>
      <c r="G9" s="300" t="s">
        <v>205</v>
      </c>
      <c r="H9" s="293"/>
      <c r="I9" s="64" t="s">
        <v>206</v>
      </c>
      <c r="J9" s="65" t="s">
        <v>207</v>
      </c>
      <c r="K9" s="65" t="s">
        <v>208</v>
      </c>
      <c r="L9" s="65" t="s">
        <v>209</v>
      </c>
      <c r="M9" s="65" t="s">
        <v>210</v>
      </c>
      <c r="N9" s="65" t="s">
        <v>211</v>
      </c>
      <c r="O9" s="65" t="s">
        <v>212</v>
      </c>
      <c r="P9" s="66"/>
      <c r="Q9" s="67"/>
      <c r="R9" s="68"/>
      <c r="S9" s="67"/>
      <c r="T9" s="69"/>
      <c r="U9" s="61"/>
      <c r="V9" s="302"/>
      <c r="W9" s="63"/>
      <c r="X9" s="63"/>
      <c r="Y9" s="63"/>
      <c r="Z9" s="63"/>
      <c r="AB9" s="46"/>
      <c r="AC9" s="46"/>
      <c r="AD9" s="46"/>
      <c r="AE9" s="46"/>
      <c r="AF9" s="46"/>
    </row>
    <row r="10" spans="1:32" ht="23.25" thickBot="1" x14ac:dyDescent="0.25">
      <c r="A10" s="70" t="s">
        <v>213</v>
      </c>
      <c r="B10" s="71" t="s">
        <v>214</v>
      </c>
      <c r="C10" s="71" t="s">
        <v>215</v>
      </c>
      <c r="D10" s="299"/>
      <c r="E10" s="301"/>
      <c r="F10" s="301"/>
      <c r="G10" s="301"/>
      <c r="H10" s="294"/>
      <c r="I10" s="72"/>
      <c r="J10" s="73">
        <v>1</v>
      </c>
      <c r="K10" s="73">
        <v>2</v>
      </c>
      <c r="L10" s="73">
        <v>3</v>
      </c>
      <c r="M10" s="73">
        <v>4</v>
      </c>
      <c r="N10" s="73">
        <v>5</v>
      </c>
      <c r="O10" s="73">
        <v>6</v>
      </c>
      <c r="P10" s="74"/>
      <c r="U10" s="61"/>
      <c r="V10" s="302"/>
      <c r="W10" s="75"/>
      <c r="X10" s="75"/>
      <c r="Y10" s="75"/>
      <c r="Z10" s="75"/>
      <c r="AB10" s="76"/>
      <c r="AC10" s="76"/>
      <c r="AD10" s="76"/>
      <c r="AE10" s="76"/>
      <c r="AF10" s="46"/>
    </row>
    <row r="11" spans="1:32" ht="64.5" thickBot="1" x14ac:dyDescent="0.25">
      <c r="A11" s="77" t="s">
        <v>216</v>
      </c>
      <c r="B11" s="77" t="s">
        <v>217</v>
      </c>
      <c r="C11" s="77" t="s">
        <v>218</v>
      </c>
      <c r="D11" s="78" t="s">
        <v>219</v>
      </c>
      <c r="E11" s="77" t="s">
        <v>220</v>
      </c>
      <c r="F11" s="79" t="s">
        <v>221</v>
      </c>
      <c r="G11" s="201" t="s">
        <v>222</v>
      </c>
      <c r="H11" s="80">
        <v>1</v>
      </c>
      <c r="I11" s="303"/>
      <c r="J11" s="81" t="s">
        <v>223</v>
      </c>
      <c r="K11" s="81" t="s">
        <v>224</v>
      </c>
      <c r="L11" s="81" t="s">
        <v>225</v>
      </c>
      <c r="M11" s="82" t="s">
        <v>226</v>
      </c>
      <c r="N11" s="82" t="s">
        <v>227</v>
      </c>
      <c r="O11" s="82" t="s">
        <v>228</v>
      </c>
      <c r="P11" s="83"/>
      <c r="U11" s="306"/>
      <c r="V11" s="306"/>
      <c r="W11" s="84"/>
      <c r="X11" s="84"/>
      <c r="Y11" s="84"/>
      <c r="Z11" s="84"/>
      <c r="AB11" s="85"/>
      <c r="AC11" s="85"/>
      <c r="AD11" s="85"/>
      <c r="AE11" s="85"/>
      <c r="AF11" s="46"/>
    </row>
    <row r="12" spans="1:32" ht="84.75" customHeight="1" thickBot="1" x14ac:dyDescent="0.25">
      <c r="A12" s="77" t="s">
        <v>229</v>
      </c>
      <c r="B12" s="77" t="s">
        <v>230</v>
      </c>
      <c r="C12" s="77" t="s">
        <v>231</v>
      </c>
      <c r="D12" s="77" t="s">
        <v>232</v>
      </c>
      <c r="E12" s="78" t="s">
        <v>233</v>
      </c>
      <c r="F12" s="79" t="s">
        <v>234</v>
      </c>
      <c r="G12" s="201" t="s">
        <v>235</v>
      </c>
      <c r="H12" s="80">
        <v>2</v>
      </c>
      <c r="I12" s="304"/>
      <c r="J12" s="81" t="s">
        <v>236</v>
      </c>
      <c r="K12" s="81" t="s">
        <v>237</v>
      </c>
      <c r="L12" s="82" t="s">
        <v>238</v>
      </c>
      <c r="M12" s="82" t="s">
        <v>239</v>
      </c>
      <c r="N12" s="86" t="s">
        <v>240</v>
      </c>
      <c r="O12" s="87" t="s">
        <v>241</v>
      </c>
      <c r="P12" s="88"/>
      <c r="U12" s="306"/>
      <c r="V12" s="306"/>
      <c r="W12" s="84"/>
      <c r="X12" s="84"/>
      <c r="Y12" s="84"/>
      <c r="Z12" s="84"/>
      <c r="AB12" s="85"/>
      <c r="AC12" s="85"/>
      <c r="AD12" s="85"/>
      <c r="AE12" s="85"/>
      <c r="AF12" s="46"/>
    </row>
    <row r="13" spans="1:32" ht="69" customHeight="1" thickBot="1" x14ac:dyDescent="0.25">
      <c r="A13" s="78" t="s">
        <v>242</v>
      </c>
      <c r="B13" s="77" t="s">
        <v>243</v>
      </c>
      <c r="C13" s="77" t="s">
        <v>244</v>
      </c>
      <c r="D13" s="78" t="s">
        <v>245</v>
      </c>
      <c r="E13" s="77" t="s">
        <v>246</v>
      </c>
      <c r="F13" s="79" t="s">
        <v>247</v>
      </c>
      <c r="G13" s="79" t="s">
        <v>248</v>
      </c>
      <c r="H13" s="80">
        <v>3</v>
      </c>
      <c r="I13" s="304"/>
      <c r="J13" s="81" t="s">
        <v>249</v>
      </c>
      <c r="K13" s="81" t="s">
        <v>250</v>
      </c>
      <c r="L13" s="89" t="s">
        <v>251</v>
      </c>
      <c r="M13" s="86" t="s">
        <v>252</v>
      </c>
      <c r="N13" s="86" t="s">
        <v>253</v>
      </c>
      <c r="O13" s="90" t="s">
        <v>254</v>
      </c>
      <c r="P13" s="83"/>
      <c r="U13" s="306"/>
      <c r="V13" s="306"/>
      <c r="W13" s="84"/>
      <c r="X13" s="84"/>
      <c r="Y13" s="84"/>
      <c r="Z13" s="84"/>
      <c r="AB13" s="85"/>
      <c r="AC13" s="85"/>
      <c r="AD13" s="85"/>
      <c r="AE13" s="85"/>
      <c r="AF13" s="46"/>
    </row>
    <row r="14" spans="1:32" ht="70.5" customHeight="1" thickBot="1" x14ac:dyDescent="0.25">
      <c r="A14" s="77" t="s">
        <v>255</v>
      </c>
      <c r="B14" s="77" t="s">
        <v>256</v>
      </c>
      <c r="C14" s="77" t="s">
        <v>256</v>
      </c>
      <c r="D14" s="77" t="s">
        <v>257</v>
      </c>
      <c r="E14" s="77" t="s">
        <v>258</v>
      </c>
      <c r="F14" s="79" t="s">
        <v>259</v>
      </c>
      <c r="G14" s="79" t="s">
        <v>260</v>
      </c>
      <c r="H14" s="80">
        <v>4</v>
      </c>
      <c r="I14" s="304"/>
      <c r="J14" s="81" t="s">
        <v>224</v>
      </c>
      <c r="K14" s="82" t="s">
        <v>226</v>
      </c>
      <c r="L14" s="89" t="s">
        <v>261</v>
      </c>
      <c r="M14" s="86" t="s">
        <v>262</v>
      </c>
      <c r="N14" s="86" t="s">
        <v>263</v>
      </c>
      <c r="O14" s="90" t="s">
        <v>264</v>
      </c>
      <c r="P14" s="91"/>
      <c r="U14" s="306"/>
      <c r="V14" s="306"/>
      <c r="W14" s="84"/>
      <c r="X14" s="84"/>
      <c r="Y14" s="84"/>
      <c r="Z14" s="92"/>
      <c r="AB14" s="85"/>
      <c r="AC14" s="85"/>
      <c r="AD14" s="85"/>
      <c r="AE14" s="85"/>
      <c r="AF14" s="46"/>
    </row>
    <row r="15" spans="1:32" ht="72.75" customHeight="1" thickBot="1" x14ac:dyDescent="0.25">
      <c r="A15" s="77" t="s">
        <v>265</v>
      </c>
      <c r="B15" s="77" t="s">
        <v>266</v>
      </c>
      <c r="C15" s="77" t="s">
        <v>266</v>
      </c>
      <c r="D15" s="77" t="s">
        <v>267</v>
      </c>
      <c r="E15" s="77" t="s">
        <v>268</v>
      </c>
      <c r="F15" s="79" t="s">
        <v>269</v>
      </c>
      <c r="G15" s="79" t="s">
        <v>270</v>
      </c>
      <c r="H15" s="80">
        <v>5</v>
      </c>
      <c r="I15" s="304"/>
      <c r="J15" s="81" t="s">
        <v>271</v>
      </c>
      <c r="K15" s="82" t="s">
        <v>272</v>
      </c>
      <c r="L15" s="86" t="s">
        <v>273</v>
      </c>
      <c r="M15" s="86" t="s">
        <v>274</v>
      </c>
      <c r="N15" s="93" t="s">
        <v>275</v>
      </c>
      <c r="O15" s="93" t="s">
        <v>276</v>
      </c>
      <c r="P15" s="91"/>
    </row>
    <row r="16" spans="1:32" ht="72.75" customHeight="1" thickBot="1" x14ac:dyDescent="0.25">
      <c r="A16" s="77" t="s">
        <v>277</v>
      </c>
      <c r="B16" s="77" t="s">
        <v>278</v>
      </c>
      <c r="C16" s="77" t="s">
        <v>278</v>
      </c>
      <c r="D16" s="77" t="s">
        <v>279</v>
      </c>
      <c r="E16" s="77" t="s">
        <v>280</v>
      </c>
      <c r="F16" s="79" t="s">
        <v>281</v>
      </c>
      <c r="G16" s="79" t="s">
        <v>282</v>
      </c>
      <c r="H16" s="80">
        <v>6</v>
      </c>
      <c r="I16" s="305"/>
      <c r="J16" s="81" t="s">
        <v>283</v>
      </c>
      <c r="K16" s="82" t="s">
        <v>284</v>
      </c>
      <c r="L16" s="94" t="s">
        <v>285</v>
      </c>
      <c r="M16" s="86" t="s">
        <v>286</v>
      </c>
      <c r="N16" s="95" t="s">
        <v>287</v>
      </c>
      <c r="O16" s="93" t="s">
        <v>288</v>
      </c>
      <c r="P16" s="91"/>
    </row>
    <row r="19" spans="1:15" x14ac:dyDescent="0.2">
      <c r="D19" s="96"/>
      <c r="E19" s="96"/>
    </row>
    <row r="21" spans="1:15" x14ac:dyDescent="0.2">
      <c r="J21" s="307"/>
      <c r="K21" s="307"/>
      <c r="L21" s="307"/>
      <c r="M21" s="307"/>
      <c r="N21" s="307"/>
      <c r="O21" s="307"/>
    </row>
    <row r="22" spans="1:15" ht="13.5" thickBot="1" x14ac:dyDescent="0.25"/>
    <row r="23" spans="1:15" ht="13.5" thickBot="1" x14ac:dyDescent="0.25">
      <c r="A23" s="97" t="s">
        <v>289</v>
      </c>
      <c r="B23" s="308" t="s">
        <v>290</v>
      </c>
      <c r="C23" s="309"/>
      <c r="D23" s="309"/>
      <c r="E23" s="310" t="s">
        <v>291</v>
      </c>
      <c r="F23" s="311"/>
      <c r="G23" s="98" t="s">
        <v>292</v>
      </c>
    </row>
    <row r="24" spans="1:15" ht="48.75" customHeight="1" thickBot="1" x14ac:dyDescent="0.3">
      <c r="A24" s="99" t="s">
        <v>293</v>
      </c>
      <c r="B24" s="312" t="s">
        <v>294</v>
      </c>
      <c r="C24" s="313"/>
      <c r="D24" s="314"/>
      <c r="E24" s="312" t="s">
        <v>295</v>
      </c>
      <c r="F24" s="313"/>
      <c r="G24" s="100" t="s">
        <v>296</v>
      </c>
    </row>
    <row r="25" spans="1:15" ht="37.5" customHeight="1" thickBot="1" x14ac:dyDescent="0.3">
      <c r="A25" s="101" t="s">
        <v>297</v>
      </c>
      <c r="B25" s="320" t="s">
        <v>298</v>
      </c>
      <c r="C25" s="321"/>
      <c r="D25" s="322"/>
      <c r="E25" s="320" t="s">
        <v>295</v>
      </c>
      <c r="F25" s="321"/>
      <c r="G25" s="102" t="s">
        <v>299</v>
      </c>
    </row>
    <row r="26" spans="1:15" ht="53.25" customHeight="1" thickBot="1" x14ac:dyDescent="0.3">
      <c r="A26" s="103" t="s">
        <v>300</v>
      </c>
      <c r="B26" s="323" t="s">
        <v>301</v>
      </c>
      <c r="C26" s="324"/>
      <c r="D26" s="325"/>
      <c r="E26" s="326" t="s">
        <v>302</v>
      </c>
      <c r="F26" s="327"/>
      <c r="G26" s="104" t="s">
        <v>303</v>
      </c>
    </row>
    <row r="27" spans="1:15" ht="63.75" customHeight="1" thickBot="1" x14ac:dyDescent="0.3">
      <c r="A27" s="103" t="s">
        <v>304</v>
      </c>
      <c r="B27" s="323" t="s">
        <v>305</v>
      </c>
      <c r="C27" s="324"/>
      <c r="D27" s="325"/>
      <c r="E27" s="326" t="s">
        <v>306</v>
      </c>
      <c r="F27" s="327"/>
      <c r="G27" s="104" t="s">
        <v>307</v>
      </c>
    </row>
    <row r="28" spans="1:15" ht="69.75" customHeight="1" thickBot="1" x14ac:dyDescent="0.3">
      <c r="A28" s="105" t="s">
        <v>308</v>
      </c>
      <c r="B28" s="315" t="s">
        <v>309</v>
      </c>
      <c r="C28" s="316"/>
      <c r="D28" s="317"/>
      <c r="E28" s="318" t="s">
        <v>310</v>
      </c>
      <c r="F28" s="319"/>
      <c r="G28" s="106" t="s">
        <v>311</v>
      </c>
    </row>
  </sheetData>
  <sheetProtection password="FF8A" sheet="1" objects="1" scenarios="1" formatCells="0" formatColumns="0" formatRows="0" insertColumns="0" insertRows="0" insertHyperlinks="0" deleteColumns="0" deleteRows="0"/>
  <mergeCells count="31">
    <mergeCell ref="B28:D28"/>
    <mergeCell ref="E28:F28"/>
    <mergeCell ref="B25:D25"/>
    <mergeCell ref="E25:F25"/>
    <mergeCell ref="B26:D26"/>
    <mergeCell ref="E26:F26"/>
    <mergeCell ref="B27:D27"/>
    <mergeCell ref="E27:F27"/>
    <mergeCell ref="J21:O21"/>
    <mergeCell ref="B23:D23"/>
    <mergeCell ref="E23:F23"/>
    <mergeCell ref="B24:D24"/>
    <mergeCell ref="E24:F24"/>
    <mergeCell ref="V9:V10"/>
    <mergeCell ref="I11:I16"/>
    <mergeCell ref="U11:V11"/>
    <mergeCell ref="U12:V12"/>
    <mergeCell ref="U13:V13"/>
    <mergeCell ref="U14:V14"/>
    <mergeCell ref="A8:G8"/>
    <mergeCell ref="H8:H10"/>
    <mergeCell ref="A9:C9"/>
    <mergeCell ref="D9:D10"/>
    <mergeCell ref="E9:E10"/>
    <mergeCell ref="F9:F10"/>
    <mergeCell ref="G9:G10"/>
    <mergeCell ref="A1:O1"/>
    <mergeCell ref="A2:O3"/>
    <mergeCell ref="A4:O5"/>
    <mergeCell ref="A6:E6"/>
    <mergeCell ref="F6:L6"/>
  </mergeCells>
  <pageMargins left="0.33" right="0.77" top="0.4" bottom="0.37" header="0" footer="0"/>
  <pageSetup scale="53"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00000"/>
    <pageSetUpPr fitToPage="1"/>
  </sheetPr>
  <dimension ref="A1:AE61"/>
  <sheetViews>
    <sheetView showGridLines="0" view="pageBreakPreview" topLeftCell="A8" zoomScale="60" zoomScaleNormal="60" workbookViewId="0">
      <selection activeCell="P12" sqref="P12:P16"/>
    </sheetView>
  </sheetViews>
  <sheetFormatPr baseColWidth="10" defaultRowHeight="33" x14ac:dyDescent="0.45"/>
  <cols>
    <col min="1" max="1" width="8.7109375" bestFit="1" customWidth="1"/>
    <col min="2" max="2" width="10.7109375" bestFit="1" customWidth="1"/>
    <col min="3" max="3" width="15.140625" bestFit="1" customWidth="1"/>
    <col min="4" max="4" width="27.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style="127" customWidth="1"/>
    <col min="27" max="27" width="14.7109375" style="12" customWidth="1"/>
    <col min="28" max="28" width="44.28515625" style="127" customWidth="1"/>
    <col min="29" max="29" width="34.85546875" customWidth="1"/>
  </cols>
  <sheetData>
    <row r="1" spans="1:31" ht="12.75" customHeight="1" x14ac:dyDescent="0.2">
      <c r="A1" s="449"/>
      <c r="B1" s="449"/>
      <c r="C1" s="450"/>
      <c r="D1" s="455"/>
      <c r="E1" s="455"/>
      <c r="F1" s="455"/>
      <c r="G1" s="455"/>
      <c r="H1" s="455"/>
      <c r="I1" s="455"/>
      <c r="J1" s="455"/>
      <c r="K1" s="455"/>
      <c r="L1" s="455"/>
      <c r="M1" s="455"/>
      <c r="N1" s="455"/>
      <c r="O1" s="455"/>
      <c r="P1" s="455"/>
      <c r="Q1" s="455"/>
      <c r="R1" s="455"/>
      <c r="S1" s="455"/>
      <c r="T1" s="455"/>
      <c r="U1" s="455"/>
      <c r="V1" s="455"/>
      <c r="W1" s="455"/>
      <c r="X1" s="455"/>
      <c r="Y1" s="455"/>
      <c r="Z1" s="455"/>
      <c r="AA1" s="441" t="s">
        <v>721</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42</v>
      </c>
      <c r="AB3" s="444"/>
    </row>
    <row r="4" spans="1:31" ht="90"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5" spans="1:31" x14ac:dyDescent="0.45">
      <c r="D5" t="s">
        <v>722</v>
      </c>
    </row>
    <row r="6" spans="1:31" x14ac:dyDescent="0.45">
      <c r="A6" s="447"/>
      <c r="B6" s="447"/>
      <c r="C6" s="447"/>
      <c r="D6" s="447"/>
      <c r="E6" s="447"/>
      <c r="F6" s="447"/>
      <c r="G6" s="447"/>
      <c r="H6" s="447"/>
      <c r="L6" s="448"/>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33.75" x14ac:dyDescent="0.2">
      <c r="A12" s="419" t="s">
        <v>375</v>
      </c>
      <c r="B12" s="419" t="s">
        <v>515</v>
      </c>
      <c r="C12" s="422" t="s">
        <v>715</v>
      </c>
      <c r="D12" s="425" t="s">
        <v>732</v>
      </c>
      <c r="E12" s="376" t="s">
        <v>44</v>
      </c>
      <c r="F12" s="351"/>
      <c r="G12" s="351">
        <v>1</v>
      </c>
      <c r="H12" s="354">
        <v>8</v>
      </c>
      <c r="I12" s="401" t="s">
        <v>45</v>
      </c>
      <c r="J12" s="404"/>
      <c r="K12" s="407" t="s">
        <v>383</v>
      </c>
      <c r="L12" s="407" t="s">
        <v>512</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5.8823529411764705E-3</v>
      </c>
      <c r="V12" s="369">
        <v>1</v>
      </c>
      <c r="W12" s="370">
        <f>S12*V12</f>
        <v>28.000000000000004</v>
      </c>
      <c r="X12" s="331" t="str">
        <f>+IF(W12&gt;=500,"ALTO",IF(AND(W12&gt;325,W12&lt;=499),"MEDIO",IF(AND(W12&gt;1,W12&lt;=324),"BAJO",)))</f>
        <v>BAJO</v>
      </c>
      <c r="Y12" s="13" t="s">
        <v>26</v>
      </c>
      <c r="Z12" s="128" t="s">
        <v>100</v>
      </c>
      <c r="AA12" s="13" t="s">
        <v>26</v>
      </c>
      <c r="AB12" s="137"/>
    </row>
    <row r="13" spans="1:31" ht="15.75" x14ac:dyDescent="0.25">
      <c r="A13" s="420"/>
      <c r="B13" s="420"/>
      <c r="C13" s="423"/>
      <c r="D13" s="426"/>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129" t="s">
        <v>100</v>
      </c>
      <c r="AA13" s="11" t="s">
        <v>27</v>
      </c>
      <c r="AB13" s="138"/>
    </row>
    <row r="14" spans="1:31" ht="27" x14ac:dyDescent="0.25">
      <c r="A14" s="420"/>
      <c r="B14" s="420"/>
      <c r="C14" s="423"/>
      <c r="D14" s="426"/>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125" t="s">
        <v>100</v>
      </c>
      <c r="AA14" s="11" t="s">
        <v>4</v>
      </c>
      <c r="AB14" s="139"/>
    </row>
    <row r="15" spans="1:31" ht="54" x14ac:dyDescent="0.25">
      <c r="A15" s="420"/>
      <c r="B15" s="420"/>
      <c r="C15" s="423"/>
      <c r="D15" s="426"/>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125" t="s">
        <v>100</v>
      </c>
      <c r="AA15" s="11" t="s">
        <v>28</v>
      </c>
      <c r="AB15" s="139" t="s">
        <v>525</v>
      </c>
    </row>
    <row r="16" spans="1:31" ht="23.25" thickBot="1" x14ac:dyDescent="0.3">
      <c r="A16" s="420"/>
      <c r="B16" s="420"/>
      <c r="C16" s="423"/>
      <c r="D16" s="426"/>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126" t="s">
        <v>100</v>
      </c>
      <c r="AA16" s="14" t="s">
        <v>29</v>
      </c>
      <c r="AB16" s="140" t="s">
        <v>370</v>
      </c>
    </row>
    <row r="17" spans="1:29" s="109" customFormat="1" ht="22.5" customHeight="1" x14ac:dyDescent="0.2">
      <c r="A17" s="420"/>
      <c r="B17" s="420"/>
      <c r="C17" s="423"/>
      <c r="D17" s="426"/>
      <c r="E17" s="376" t="s">
        <v>44</v>
      </c>
      <c r="F17" s="378"/>
      <c r="G17" s="351">
        <v>1</v>
      </c>
      <c r="H17" s="354">
        <v>8</v>
      </c>
      <c r="I17" s="402"/>
      <c r="J17" s="357"/>
      <c r="K17" s="334" t="s">
        <v>369</v>
      </c>
      <c r="L17" s="410" t="s">
        <v>368</v>
      </c>
      <c r="M17" s="7" t="s">
        <v>59</v>
      </c>
      <c r="N17" s="340" t="s">
        <v>98</v>
      </c>
      <c r="O17" s="30">
        <v>6</v>
      </c>
      <c r="P17" s="343">
        <f>((O17*0.6)+(O18*0.1)+(O19*0.1)+(O20*0.1)+(O21*0.1))</f>
        <v>5.9999999999999982</v>
      </c>
      <c r="Q17" s="345">
        <v>6</v>
      </c>
      <c r="R17" s="348">
        <v>6</v>
      </c>
      <c r="S17" s="363">
        <f>P17*Q17*R17</f>
        <v>215.99999999999991</v>
      </c>
      <c r="T17" s="366" t="str">
        <f>+IF(S17&gt;100,"Riesgo_INTOLERABLE",IF(AND(S17&gt;65,S17&lt;=100),"Riesgo_IMPORTANTE",IF(AND(S17&gt;37,S17&lt;=65),"Riesgo_MODERADO",IF(AND(S17&gt;16,S17&lt;=37),"Riesgo_TOLERABLE",IF(AND(S17&gt;=15),"Riesgo_BAJO")))))</f>
        <v>Riesgo_INTOLERABLE</v>
      </c>
      <c r="U17" s="328">
        <f>G17/170*1</f>
        <v>5.8823529411764705E-3</v>
      </c>
      <c r="V17" s="369">
        <v>1</v>
      </c>
      <c r="W17" s="370">
        <f>S17*V17</f>
        <v>215.99999999999991</v>
      </c>
      <c r="X17" s="331" t="str">
        <f>+IF(W17&gt;=500,"ALTO",IF(AND(W17&gt;325,W17&lt;=499),"MEDIO",IF(AND(W17&gt;1,W17&lt;=324),"BAJO",)))</f>
        <v>BAJO</v>
      </c>
      <c r="Y17" s="13" t="s">
        <v>26</v>
      </c>
      <c r="Z17" s="128" t="s">
        <v>100</v>
      </c>
      <c r="AA17" s="13" t="s">
        <v>26</v>
      </c>
      <c r="AB17" s="141"/>
    </row>
    <row r="18" spans="1:29" s="109" customFormat="1" ht="15.75" customHeight="1" x14ac:dyDescent="0.25">
      <c r="A18" s="420"/>
      <c r="B18" s="420"/>
      <c r="C18" s="423"/>
      <c r="D18" s="426"/>
      <c r="E18" s="377"/>
      <c r="F18" s="379"/>
      <c r="G18" s="352"/>
      <c r="H18" s="355"/>
      <c r="I18" s="402"/>
      <c r="J18" s="358"/>
      <c r="K18" s="335"/>
      <c r="L18" s="411"/>
      <c r="M18" s="8" t="s">
        <v>60</v>
      </c>
      <c r="N18" s="341"/>
      <c r="O18" s="10">
        <v>6</v>
      </c>
      <c r="P18" s="343"/>
      <c r="Q18" s="346"/>
      <c r="R18" s="349"/>
      <c r="S18" s="364"/>
      <c r="T18" s="367"/>
      <c r="U18" s="329"/>
      <c r="V18" s="329"/>
      <c r="W18" s="371"/>
      <c r="X18" s="332"/>
      <c r="Y18" s="11" t="s">
        <v>27</v>
      </c>
      <c r="Z18" s="129" t="s">
        <v>100</v>
      </c>
      <c r="AA18" s="11" t="s">
        <v>27</v>
      </c>
      <c r="AB18" s="142"/>
    </row>
    <row r="19" spans="1:29" s="109" customFormat="1" ht="27" x14ac:dyDescent="0.25">
      <c r="A19" s="420"/>
      <c r="B19" s="420"/>
      <c r="C19" s="423"/>
      <c r="D19" s="426"/>
      <c r="E19" s="377"/>
      <c r="F19" s="379"/>
      <c r="G19" s="352"/>
      <c r="H19" s="355"/>
      <c r="I19" s="402"/>
      <c r="J19" s="358"/>
      <c r="K19" s="335"/>
      <c r="L19" s="411"/>
      <c r="M19" s="8" t="s">
        <v>367</v>
      </c>
      <c r="N19" s="341"/>
      <c r="O19" s="10">
        <v>6</v>
      </c>
      <c r="P19" s="343"/>
      <c r="Q19" s="346"/>
      <c r="R19" s="349"/>
      <c r="S19" s="364"/>
      <c r="T19" s="367"/>
      <c r="U19" s="329"/>
      <c r="V19" s="329"/>
      <c r="W19" s="371"/>
      <c r="X19" s="332"/>
      <c r="Y19" s="11" t="s">
        <v>38</v>
      </c>
      <c r="Z19" s="130" t="s">
        <v>366</v>
      </c>
      <c r="AA19" s="11" t="s">
        <v>4</v>
      </c>
      <c r="AB19" s="139" t="s">
        <v>446</v>
      </c>
    </row>
    <row r="20" spans="1:29" s="109" customFormat="1" ht="54" x14ac:dyDescent="0.25">
      <c r="A20" s="420"/>
      <c r="B20" s="420"/>
      <c r="C20" s="423"/>
      <c r="D20" s="426"/>
      <c r="E20" s="377"/>
      <c r="F20" s="379"/>
      <c r="G20" s="352"/>
      <c r="H20" s="355"/>
      <c r="I20" s="402"/>
      <c r="J20" s="358"/>
      <c r="K20" s="335"/>
      <c r="L20" s="411"/>
      <c r="M20" s="8" t="s">
        <v>358</v>
      </c>
      <c r="N20" s="341"/>
      <c r="O20" s="10">
        <v>6</v>
      </c>
      <c r="P20" s="343"/>
      <c r="Q20" s="346"/>
      <c r="R20" s="349"/>
      <c r="S20" s="364"/>
      <c r="T20" s="367"/>
      <c r="U20" s="329"/>
      <c r="V20" s="329"/>
      <c r="W20" s="371"/>
      <c r="X20" s="332"/>
      <c r="Y20" s="11" t="s">
        <v>28</v>
      </c>
      <c r="Z20" s="131" t="s">
        <v>100</v>
      </c>
      <c r="AA20" s="11" t="s">
        <v>28</v>
      </c>
      <c r="AB20" s="139" t="s">
        <v>364</v>
      </c>
    </row>
    <row r="21" spans="1:29" s="109" customFormat="1" ht="23.25" thickBot="1" x14ac:dyDescent="0.3">
      <c r="A21" s="420"/>
      <c r="B21" s="420"/>
      <c r="C21" s="423"/>
      <c r="D21" s="426"/>
      <c r="E21" s="377"/>
      <c r="F21" s="379"/>
      <c r="G21" s="352"/>
      <c r="H21" s="355"/>
      <c r="I21" s="402"/>
      <c r="J21" s="359"/>
      <c r="K21" s="360"/>
      <c r="L21" s="412"/>
      <c r="M21" s="9" t="s">
        <v>57</v>
      </c>
      <c r="N21" s="342"/>
      <c r="O21" s="33">
        <v>6</v>
      </c>
      <c r="P21" s="344"/>
      <c r="Q21" s="347"/>
      <c r="R21" s="350"/>
      <c r="S21" s="365"/>
      <c r="T21" s="368"/>
      <c r="U21" s="330"/>
      <c r="V21" s="330"/>
      <c r="W21" s="372"/>
      <c r="X21" s="333"/>
      <c r="Y21" s="14" t="s">
        <v>29</v>
      </c>
      <c r="Z21" s="126" t="s">
        <v>100</v>
      </c>
      <c r="AA21" s="14" t="s">
        <v>29</v>
      </c>
      <c r="AB21" s="143" t="s">
        <v>518</v>
      </c>
    </row>
    <row r="22" spans="1:29" s="109" customFormat="1" ht="22.5" customHeight="1" x14ac:dyDescent="0.2">
      <c r="A22" s="420"/>
      <c r="B22" s="420"/>
      <c r="C22" s="423"/>
      <c r="D22" s="426"/>
      <c r="E22" s="376" t="s">
        <v>44</v>
      </c>
      <c r="F22" s="351"/>
      <c r="G22" s="351">
        <v>1</v>
      </c>
      <c r="H22" s="354">
        <v>8</v>
      </c>
      <c r="I22" s="402"/>
      <c r="J22" s="357"/>
      <c r="K22" s="334" t="s">
        <v>362</v>
      </c>
      <c r="L22" s="391" t="s">
        <v>526</v>
      </c>
      <c r="M22" s="7" t="s">
        <v>61</v>
      </c>
      <c r="N22" s="340"/>
      <c r="O22" s="30">
        <v>3</v>
      </c>
      <c r="P22" s="343">
        <f>((O22*0.6)+(O23*0.1)+(O24*0.1)+(O25*0.1)+(O26*0.1))</f>
        <v>2.7</v>
      </c>
      <c r="Q22" s="345">
        <v>3</v>
      </c>
      <c r="R22" s="348">
        <v>4</v>
      </c>
      <c r="S22" s="363">
        <f>P22*Q22*R22</f>
        <v>32.400000000000006</v>
      </c>
      <c r="T22" s="366" t="str">
        <f>+IF(S22&gt;100,"Riesgo_INTOLERABLE",IF(AND(S22&gt;65,S22&lt;=100),"Riesgo_IMPORTANTE",IF(AND(S22&gt;37,S22&lt;=65),"Riesgo_MODERADO",IF(AND(S22&gt;16,S22&lt;=37),"Riesgo_TOLERABLE",IF(AND(S22&gt;=15),"Riesgo_BAJO")))))</f>
        <v>Riesgo_TOLERABLE</v>
      </c>
      <c r="U22" s="328">
        <f>G22/170*1</f>
        <v>5.8823529411764705E-3</v>
      </c>
      <c r="V22" s="369">
        <v>1</v>
      </c>
      <c r="W22" s="370">
        <f>S22*V22</f>
        <v>32.400000000000006</v>
      </c>
      <c r="X22" s="331" t="str">
        <f>+IF(W22&gt;=500,"ALTO",IF(AND(W22&gt;325,W22&lt;=499),"MEDIO",IF(AND(W22&gt;1,W22&lt;=324),"BAJO",)))</f>
        <v>BAJO</v>
      </c>
      <c r="Y22" s="13" t="s">
        <v>26</v>
      </c>
      <c r="Z22" s="128" t="s">
        <v>100</v>
      </c>
      <c r="AA22" s="13" t="s">
        <v>26</v>
      </c>
      <c r="AB22" s="141"/>
    </row>
    <row r="23" spans="1:29" s="109" customFormat="1" ht="15.75" x14ac:dyDescent="0.25">
      <c r="A23" s="420"/>
      <c r="B23" s="420"/>
      <c r="C23" s="423"/>
      <c r="D23" s="426"/>
      <c r="E23" s="377"/>
      <c r="F23" s="352"/>
      <c r="G23" s="352"/>
      <c r="H23" s="355"/>
      <c r="I23" s="402"/>
      <c r="J23" s="358"/>
      <c r="K23" s="335"/>
      <c r="L23" s="392"/>
      <c r="M23" s="8" t="s">
        <v>62</v>
      </c>
      <c r="N23" s="341"/>
      <c r="O23" s="10">
        <v>1</v>
      </c>
      <c r="P23" s="343"/>
      <c r="Q23" s="346"/>
      <c r="R23" s="349"/>
      <c r="S23" s="364"/>
      <c r="T23" s="367"/>
      <c r="U23" s="329"/>
      <c r="V23" s="329"/>
      <c r="W23" s="371"/>
      <c r="X23" s="332"/>
      <c r="Y23" s="11" t="s">
        <v>27</v>
      </c>
      <c r="Z23" s="129" t="s">
        <v>100</v>
      </c>
      <c r="AA23" s="11" t="s">
        <v>27</v>
      </c>
      <c r="AB23" s="142"/>
    </row>
    <row r="24" spans="1:29" s="109" customFormat="1" ht="45" x14ac:dyDescent="0.25">
      <c r="A24" s="420"/>
      <c r="B24" s="420"/>
      <c r="C24" s="423"/>
      <c r="D24" s="426"/>
      <c r="E24" s="377"/>
      <c r="F24" s="352"/>
      <c r="G24" s="352"/>
      <c r="H24" s="355"/>
      <c r="I24" s="402"/>
      <c r="J24" s="358"/>
      <c r="K24" s="335"/>
      <c r="L24" s="392"/>
      <c r="M24" s="8" t="s">
        <v>63</v>
      </c>
      <c r="N24" s="341"/>
      <c r="O24" s="10">
        <v>5</v>
      </c>
      <c r="P24" s="343"/>
      <c r="Q24" s="346"/>
      <c r="R24" s="349"/>
      <c r="S24" s="364"/>
      <c r="T24" s="367"/>
      <c r="U24" s="329"/>
      <c r="V24" s="329"/>
      <c r="W24" s="371"/>
      <c r="X24" s="332"/>
      <c r="Y24" s="11" t="s">
        <v>4</v>
      </c>
      <c r="Z24" s="129" t="s">
        <v>100</v>
      </c>
      <c r="AA24" s="11" t="s">
        <v>36</v>
      </c>
      <c r="AB24" s="139" t="s">
        <v>519</v>
      </c>
    </row>
    <row r="25" spans="1:29" s="109" customFormat="1" ht="54" x14ac:dyDescent="0.25">
      <c r="A25" s="420"/>
      <c r="B25" s="420"/>
      <c r="C25" s="423"/>
      <c r="D25" s="426"/>
      <c r="E25" s="377"/>
      <c r="F25" s="352"/>
      <c r="G25" s="352"/>
      <c r="H25" s="355"/>
      <c r="I25" s="402"/>
      <c r="J25" s="358"/>
      <c r="K25" s="335"/>
      <c r="L25" s="392"/>
      <c r="M25" s="8" t="s">
        <v>358</v>
      </c>
      <c r="N25" s="341"/>
      <c r="O25" s="10">
        <v>1</v>
      </c>
      <c r="P25" s="343"/>
      <c r="Q25" s="346"/>
      <c r="R25" s="349"/>
      <c r="S25" s="364"/>
      <c r="T25" s="367"/>
      <c r="U25" s="329"/>
      <c r="V25" s="329"/>
      <c r="W25" s="371"/>
      <c r="X25" s="332"/>
      <c r="Y25" s="11" t="s">
        <v>28</v>
      </c>
      <c r="Z25" s="130" t="s">
        <v>100</v>
      </c>
      <c r="AA25" s="11" t="s">
        <v>28</v>
      </c>
      <c r="AB25" s="139" t="s">
        <v>357</v>
      </c>
    </row>
    <row r="26" spans="1:29" s="109" customFormat="1" ht="45.75" thickBot="1" x14ac:dyDescent="0.3">
      <c r="A26" s="420"/>
      <c r="B26" s="420"/>
      <c r="C26" s="423"/>
      <c r="D26" s="426"/>
      <c r="E26" s="377"/>
      <c r="F26" s="352"/>
      <c r="G26" s="352"/>
      <c r="H26" s="355"/>
      <c r="I26" s="402"/>
      <c r="J26" s="359"/>
      <c r="K26" s="360"/>
      <c r="L26" s="413"/>
      <c r="M26" s="9" t="s">
        <v>57</v>
      </c>
      <c r="N26" s="342"/>
      <c r="O26" s="33">
        <v>2</v>
      </c>
      <c r="P26" s="344"/>
      <c r="Q26" s="347"/>
      <c r="R26" s="350"/>
      <c r="S26" s="365"/>
      <c r="T26" s="368"/>
      <c r="U26" s="330"/>
      <c r="V26" s="330"/>
      <c r="W26" s="372"/>
      <c r="X26" s="333"/>
      <c r="Y26" s="14" t="s">
        <v>29</v>
      </c>
      <c r="Z26" s="132" t="s">
        <v>100</v>
      </c>
      <c r="AA26" s="14" t="s">
        <v>29</v>
      </c>
      <c r="AB26" s="143" t="s">
        <v>356</v>
      </c>
    </row>
    <row r="27" spans="1:29" s="109" customFormat="1" ht="45" customHeight="1" x14ac:dyDescent="0.2">
      <c r="A27" s="420"/>
      <c r="B27" s="420"/>
      <c r="C27" s="423"/>
      <c r="D27" s="426"/>
      <c r="E27" s="376" t="s">
        <v>44</v>
      </c>
      <c r="F27" s="378"/>
      <c r="G27" s="351">
        <v>1</v>
      </c>
      <c r="H27" s="354">
        <v>8</v>
      </c>
      <c r="I27" s="402"/>
      <c r="J27" s="357"/>
      <c r="K27" s="334" t="s">
        <v>355</v>
      </c>
      <c r="L27" s="391" t="s">
        <v>520</v>
      </c>
      <c r="M27" s="7" t="s">
        <v>66</v>
      </c>
      <c r="N27" s="340" t="s">
        <v>98</v>
      </c>
      <c r="O27" s="30">
        <v>6</v>
      </c>
      <c r="P27" s="343">
        <f>((O27*0.6)+(O28*0.1)+(O29*0.1)+(O30*0.1)+(O31*0.1))</f>
        <v>5.9999999999999982</v>
      </c>
      <c r="Q27" s="345">
        <v>2</v>
      </c>
      <c r="R27" s="348">
        <v>1</v>
      </c>
      <c r="S27" s="363">
        <f>P27*Q27*R27</f>
        <v>11.999999999999996</v>
      </c>
      <c r="T27" s="385" t="s">
        <v>122</v>
      </c>
      <c r="U27" s="328">
        <f>G27/170*1</f>
        <v>5.8823529411764705E-3</v>
      </c>
      <c r="V27" s="369">
        <v>1</v>
      </c>
      <c r="W27" s="370">
        <f>S27*V27</f>
        <v>11.999999999999996</v>
      </c>
      <c r="X27" s="331" t="str">
        <f>+IF(W27&gt;=500,"ALTO",IF(AND(W27&gt;325,W27&lt;=499),"MEDIO",IF(AND(W27&gt;1,W27&lt;=324),"BAJO",)))</f>
        <v>BAJO</v>
      </c>
      <c r="Y27" s="13" t="s">
        <v>26</v>
      </c>
      <c r="Z27" s="133" t="s">
        <v>100</v>
      </c>
      <c r="AA27" s="13" t="s">
        <v>26</v>
      </c>
      <c r="AB27" s="139"/>
    </row>
    <row r="28" spans="1:29" s="109" customFormat="1" ht="22.5" x14ac:dyDescent="0.25">
      <c r="A28" s="420"/>
      <c r="B28" s="420"/>
      <c r="C28" s="423"/>
      <c r="D28" s="426"/>
      <c r="E28" s="377"/>
      <c r="F28" s="379"/>
      <c r="G28" s="352"/>
      <c r="H28" s="355"/>
      <c r="I28" s="402"/>
      <c r="J28" s="358"/>
      <c r="K28" s="335"/>
      <c r="L28" s="392"/>
      <c r="M28" s="8" t="s">
        <v>67</v>
      </c>
      <c r="N28" s="341"/>
      <c r="O28" s="10">
        <v>6</v>
      </c>
      <c r="P28" s="343"/>
      <c r="Q28" s="346"/>
      <c r="R28" s="349"/>
      <c r="S28" s="364"/>
      <c r="T28" s="386"/>
      <c r="U28" s="329"/>
      <c r="V28" s="329"/>
      <c r="W28" s="371"/>
      <c r="X28" s="332"/>
      <c r="Y28" s="11" t="s">
        <v>27</v>
      </c>
      <c r="Z28" s="134" t="s">
        <v>100</v>
      </c>
      <c r="AA28" s="11" t="s">
        <v>27</v>
      </c>
      <c r="AB28" s="142"/>
    </row>
    <row r="29" spans="1:29" s="109" customFormat="1" ht="27" x14ac:dyDescent="0.25">
      <c r="A29" s="420"/>
      <c r="B29" s="420"/>
      <c r="C29" s="423"/>
      <c r="D29" s="426"/>
      <c r="E29" s="377"/>
      <c r="F29" s="379"/>
      <c r="G29" s="352"/>
      <c r="H29" s="355"/>
      <c r="I29" s="402"/>
      <c r="J29" s="358"/>
      <c r="K29" s="335"/>
      <c r="L29" s="392"/>
      <c r="M29" s="8" t="s">
        <v>521</v>
      </c>
      <c r="N29" s="341"/>
      <c r="O29" s="10">
        <v>6</v>
      </c>
      <c r="P29" s="343"/>
      <c r="Q29" s="346"/>
      <c r="R29" s="349"/>
      <c r="S29" s="364"/>
      <c r="T29" s="386"/>
      <c r="U29" s="329"/>
      <c r="V29" s="329"/>
      <c r="W29" s="371"/>
      <c r="X29" s="332"/>
      <c r="Y29" s="11" t="s">
        <v>4</v>
      </c>
      <c r="Z29" s="125" t="s">
        <v>100</v>
      </c>
      <c r="AA29" s="11" t="s">
        <v>36</v>
      </c>
      <c r="AB29" s="139"/>
    </row>
    <row r="30" spans="1:29" s="109" customFormat="1" ht="54" x14ac:dyDescent="0.25">
      <c r="A30" s="420"/>
      <c r="B30" s="420"/>
      <c r="C30" s="423"/>
      <c r="D30" s="426"/>
      <c r="E30" s="377"/>
      <c r="F30" s="379"/>
      <c r="G30" s="352"/>
      <c r="H30" s="355"/>
      <c r="I30" s="402"/>
      <c r="J30" s="358"/>
      <c r="K30" s="335"/>
      <c r="L30" s="392"/>
      <c r="M30" s="8" t="s">
        <v>353</v>
      </c>
      <c r="N30" s="341"/>
      <c r="O30" s="10">
        <v>6</v>
      </c>
      <c r="P30" s="343"/>
      <c r="Q30" s="346"/>
      <c r="R30" s="349"/>
      <c r="S30" s="364"/>
      <c r="T30" s="386"/>
      <c r="U30" s="329"/>
      <c r="V30" s="329"/>
      <c r="W30" s="371"/>
      <c r="X30" s="332"/>
      <c r="Y30" s="11" t="s">
        <v>28</v>
      </c>
      <c r="Z30" s="125" t="s">
        <v>100</v>
      </c>
      <c r="AA30" s="11" t="s">
        <v>28</v>
      </c>
      <c r="AB30" s="139" t="s">
        <v>522</v>
      </c>
    </row>
    <row r="31" spans="1:29" s="109" customFormat="1" ht="31.15" customHeight="1" thickBot="1" x14ac:dyDescent="0.3">
      <c r="A31" s="420"/>
      <c r="B31" s="420"/>
      <c r="C31" s="423"/>
      <c r="D31" s="426"/>
      <c r="E31" s="377"/>
      <c r="F31" s="379"/>
      <c r="G31" s="352"/>
      <c r="H31" s="355"/>
      <c r="I31" s="402"/>
      <c r="J31" s="380"/>
      <c r="K31" s="336"/>
      <c r="L31" s="393"/>
      <c r="M31" s="9" t="s">
        <v>69</v>
      </c>
      <c r="N31" s="342"/>
      <c r="O31" s="33">
        <v>6</v>
      </c>
      <c r="P31" s="344"/>
      <c r="Q31" s="347"/>
      <c r="R31" s="350"/>
      <c r="S31" s="365"/>
      <c r="T31" s="387"/>
      <c r="U31" s="330"/>
      <c r="V31" s="330"/>
      <c r="W31" s="372"/>
      <c r="X31" s="333"/>
      <c r="Y31" s="14" t="s">
        <v>29</v>
      </c>
      <c r="Z31" s="130" t="s">
        <v>113</v>
      </c>
      <c r="AA31" s="14" t="s">
        <v>29</v>
      </c>
      <c r="AB31" s="144" t="s">
        <v>527</v>
      </c>
      <c r="AC31" s="112"/>
    </row>
    <row r="32" spans="1:29" s="109" customFormat="1" ht="33.75" customHeight="1" x14ac:dyDescent="0.2">
      <c r="A32" s="420"/>
      <c r="B32" s="420"/>
      <c r="C32" s="423"/>
      <c r="D32" s="426"/>
      <c r="E32" s="376" t="s">
        <v>44</v>
      </c>
      <c r="F32" s="378"/>
      <c r="G32" s="351">
        <v>1</v>
      </c>
      <c r="H32" s="354">
        <v>8</v>
      </c>
      <c r="I32" s="402"/>
      <c r="J32" s="357"/>
      <c r="K32" s="334" t="s">
        <v>70</v>
      </c>
      <c r="L32" s="337" t="s">
        <v>436</v>
      </c>
      <c r="M32" s="7" t="s">
        <v>349</v>
      </c>
      <c r="N32" s="340" t="s">
        <v>98</v>
      </c>
      <c r="O32" s="30">
        <v>6</v>
      </c>
      <c r="P32" s="343">
        <f>((O32*0.6)+(O33*0.1)+(O34*0.1)+(O35*0.1)+(O36*0.1))</f>
        <v>5.6999999999999993</v>
      </c>
      <c r="Q32" s="345">
        <v>2</v>
      </c>
      <c r="R32" s="348">
        <v>2</v>
      </c>
      <c r="S32" s="363">
        <f>P32*Q32*R32</f>
        <v>22.799999999999997</v>
      </c>
      <c r="T32" s="366" t="str">
        <f>+IF(S32&gt;100,"Riesgo_ INTOLERABLE",IF(AND(S32&gt;65,S32&lt;=100),"Riesgo_ IMPORTANTE",IF(AND(S32&gt;37,S32&lt;=65),"Riesgo_ MODERADO",IF(AND(S32&gt;16,S32&lt;=37),"Riesgo_ TOLERABLE",IF(AND(S32&gt;=15),"Riesgo_BAJO")))))</f>
        <v>Riesgo_ TOLERABLE</v>
      </c>
      <c r="U32" s="328">
        <f>G32/170*1</f>
        <v>5.8823529411764705E-3</v>
      </c>
      <c r="V32" s="369">
        <v>1</v>
      </c>
      <c r="W32" s="370">
        <f>S32*V32</f>
        <v>22.799999999999997</v>
      </c>
      <c r="X32" s="331" t="s">
        <v>126</v>
      </c>
      <c r="Y32" s="13" t="s">
        <v>26</v>
      </c>
      <c r="Z32" s="128" t="s">
        <v>100</v>
      </c>
      <c r="AA32" s="13" t="s">
        <v>26</v>
      </c>
      <c r="AB32" s="145"/>
    </row>
    <row r="33" spans="1:28" s="109" customFormat="1" ht="15.75" x14ac:dyDescent="0.25">
      <c r="A33" s="420"/>
      <c r="B33" s="420"/>
      <c r="C33" s="423"/>
      <c r="D33" s="426"/>
      <c r="E33" s="377"/>
      <c r="F33" s="379"/>
      <c r="G33" s="352"/>
      <c r="H33" s="355"/>
      <c r="I33" s="402"/>
      <c r="J33" s="358"/>
      <c r="K33" s="335"/>
      <c r="L33" s="383"/>
      <c r="M33" s="8" t="s">
        <v>62</v>
      </c>
      <c r="N33" s="341"/>
      <c r="O33" s="10">
        <v>6</v>
      </c>
      <c r="P33" s="343"/>
      <c r="Q33" s="346"/>
      <c r="R33" s="349"/>
      <c r="S33" s="364"/>
      <c r="T33" s="367"/>
      <c r="U33" s="329"/>
      <c r="V33" s="329"/>
      <c r="W33" s="371"/>
      <c r="X33" s="332"/>
      <c r="Y33" s="11" t="s">
        <v>27</v>
      </c>
      <c r="Z33" s="129" t="s">
        <v>100</v>
      </c>
      <c r="AA33" s="11" t="s">
        <v>27</v>
      </c>
      <c r="AB33" s="142"/>
    </row>
    <row r="34" spans="1:28" s="109" customFormat="1" ht="27" x14ac:dyDescent="0.25">
      <c r="A34" s="420"/>
      <c r="B34" s="420"/>
      <c r="C34" s="423"/>
      <c r="D34" s="426"/>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125" t="s">
        <v>348</v>
      </c>
      <c r="AA34" s="11" t="s">
        <v>36</v>
      </c>
      <c r="AB34" s="139" t="s">
        <v>524</v>
      </c>
    </row>
    <row r="35" spans="1:28" s="109" customFormat="1" ht="54" x14ac:dyDescent="0.25">
      <c r="A35" s="420"/>
      <c r="B35" s="420"/>
      <c r="C35" s="423"/>
      <c r="D35" s="426"/>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130" t="s">
        <v>100</v>
      </c>
      <c r="AA35" s="11" t="s">
        <v>28</v>
      </c>
      <c r="AB35" s="139" t="s">
        <v>523</v>
      </c>
    </row>
    <row r="36" spans="1:28" s="109" customFormat="1" ht="44.45" customHeight="1" thickBot="1" x14ac:dyDescent="0.3">
      <c r="A36" s="420"/>
      <c r="B36" s="420"/>
      <c r="C36" s="423"/>
      <c r="D36" s="426"/>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126" t="s">
        <v>100</v>
      </c>
      <c r="AA36" s="14" t="s">
        <v>29</v>
      </c>
      <c r="AB36" s="143" t="s">
        <v>528</v>
      </c>
    </row>
    <row r="37" spans="1:28" s="109" customFormat="1" ht="22.5" customHeight="1" x14ac:dyDescent="0.2">
      <c r="A37" s="420"/>
      <c r="B37" s="420"/>
      <c r="C37" s="423"/>
      <c r="D37" s="426"/>
      <c r="E37" s="376" t="s">
        <v>44</v>
      </c>
      <c r="F37" s="378"/>
      <c r="G37" s="351">
        <v>1</v>
      </c>
      <c r="H37" s="354">
        <v>8</v>
      </c>
      <c r="I37" s="388"/>
      <c r="J37" s="357"/>
      <c r="K37" s="334" t="s">
        <v>47</v>
      </c>
      <c r="L37" s="337" t="s">
        <v>392</v>
      </c>
      <c r="M37" s="7" t="s">
        <v>342</v>
      </c>
      <c r="N37" s="340" t="s">
        <v>98</v>
      </c>
      <c r="O37" s="30">
        <v>1</v>
      </c>
      <c r="P37" s="343">
        <f>((O37*0.6)+(O38*0.1)+(O39*0.1)+(O40*0.1)+(O41*0.1))</f>
        <v>0.99999999999999989</v>
      </c>
      <c r="Q37" s="345">
        <v>2</v>
      </c>
      <c r="R37" s="348">
        <v>5</v>
      </c>
      <c r="S37" s="363">
        <f>P37*Q37*R37</f>
        <v>9.9999999999999982</v>
      </c>
      <c r="T37" s="385" t="s">
        <v>122</v>
      </c>
      <c r="U37" s="328">
        <f>G37/170*1</f>
        <v>5.8823529411764705E-3</v>
      </c>
      <c r="V37" s="369">
        <v>1</v>
      </c>
      <c r="W37" s="370">
        <f>S37*V37</f>
        <v>9.9999999999999982</v>
      </c>
      <c r="X37" s="331" t="str">
        <f>+IF(W37&gt;=500,"ALTO",IF(AND(W37&gt;325,W37&lt;=499),"MEDIO",IF(AND(W37&gt;1,W37&lt;=324),"BAJO",)))</f>
        <v>BAJO</v>
      </c>
      <c r="Y37" s="13" t="s">
        <v>26</v>
      </c>
      <c r="Z37" s="128" t="s">
        <v>100</v>
      </c>
      <c r="AA37" s="13" t="s">
        <v>26</v>
      </c>
      <c r="AB37" s="145"/>
    </row>
    <row r="38" spans="1:28" s="109" customFormat="1" ht="15.75" customHeight="1" x14ac:dyDescent="0.25">
      <c r="A38" s="420"/>
      <c r="B38" s="420"/>
      <c r="C38" s="423"/>
      <c r="D38" s="426"/>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129" t="s">
        <v>100</v>
      </c>
      <c r="AA38" s="11" t="s">
        <v>27</v>
      </c>
      <c r="AB38" s="142"/>
    </row>
    <row r="39" spans="1:28" s="109" customFormat="1" ht="27" x14ac:dyDescent="0.25">
      <c r="A39" s="420"/>
      <c r="B39" s="420"/>
      <c r="C39" s="423"/>
      <c r="D39" s="426"/>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125" t="s">
        <v>100</v>
      </c>
      <c r="AA39" s="11" t="s">
        <v>36</v>
      </c>
      <c r="AB39" s="139" t="s">
        <v>340</v>
      </c>
    </row>
    <row r="40" spans="1:28" s="109" customFormat="1" ht="54" x14ac:dyDescent="0.25">
      <c r="A40" s="420"/>
      <c r="B40" s="420"/>
      <c r="C40" s="423"/>
      <c r="D40" s="426"/>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125" t="s">
        <v>531</v>
      </c>
      <c r="AA40" s="11" t="s">
        <v>28</v>
      </c>
      <c r="AB40" s="139" t="s">
        <v>127</v>
      </c>
    </row>
    <row r="41" spans="1:28" s="109" customFormat="1" ht="45.75" thickBot="1" x14ac:dyDescent="0.3">
      <c r="A41" s="420"/>
      <c r="B41" s="420"/>
      <c r="C41" s="423"/>
      <c r="D41" s="426"/>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132" t="s">
        <v>532</v>
      </c>
      <c r="AA41" s="14" t="s">
        <v>29</v>
      </c>
      <c r="AB41" s="143" t="s">
        <v>533</v>
      </c>
    </row>
    <row r="42" spans="1:28" s="109" customFormat="1" ht="22.5" customHeight="1" x14ac:dyDescent="0.2">
      <c r="A42" s="420"/>
      <c r="B42" s="420"/>
      <c r="C42" s="423"/>
      <c r="D42" s="426"/>
      <c r="E42" s="376" t="s">
        <v>44</v>
      </c>
      <c r="F42" s="378"/>
      <c r="G42" s="351">
        <v>1</v>
      </c>
      <c r="H42" s="354">
        <v>8</v>
      </c>
      <c r="I42" s="389"/>
      <c r="J42" s="357"/>
      <c r="K42" s="334" t="s">
        <v>82</v>
      </c>
      <c r="L42" s="337" t="s">
        <v>430</v>
      </c>
      <c r="M42" s="7" t="s">
        <v>336</v>
      </c>
      <c r="N42" s="340" t="s">
        <v>98</v>
      </c>
      <c r="O42" s="30">
        <v>2</v>
      </c>
      <c r="P42" s="343">
        <f>((O42*0.6)+(O43*0.1)+(O44*0.1)+(O45*0.1)+(O46*0.1))</f>
        <v>1.7000000000000002</v>
      </c>
      <c r="Q42" s="345">
        <v>2</v>
      </c>
      <c r="R42" s="348">
        <v>5</v>
      </c>
      <c r="S42" s="363">
        <f>P42*Q42*R42</f>
        <v>17</v>
      </c>
      <c r="T42" s="366" t="str">
        <f>+IF(S42&gt;100,"Riesgo_ INTOLERABLE",IF(AND(S42&gt;65,S42&lt;=100),"Riesgo_ IMPORTANTE",IF(AND(S42&gt;37,S42&lt;=65),"Riesgo_ MODERADO",IF(AND(S42&gt;16,S42&lt;=37),"Riesgo_ TOLERABLE",IF(AND(S42&gt;=15),"Riesgo_BAJO")))))</f>
        <v>Riesgo_ TOLERABLE</v>
      </c>
      <c r="U42" s="328">
        <f>G42/170*1</f>
        <v>5.8823529411764705E-3</v>
      </c>
      <c r="V42" s="369">
        <v>1</v>
      </c>
      <c r="W42" s="370">
        <f>S42*V42</f>
        <v>17</v>
      </c>
      <c r="X42" s="331" t="str">
        <f>+IF(W42&gt;=500,"ALTO",IF(AND(W42&gt;325,W42&lt;=499),"MEDIO",IF(AND(W42&gt;1,W42&lt;=324),"BAJO",)))</f>
        <v>BAJO</v>
      </c>
      <c r="Y42" s="13" t="s">
        <v>26</v>
      </c>
      <c r="Z42" s="128" t="s">
        <v>100</v>
      </c>
      <c r="AA42" s="13" t="s">
        <v>26</v>
      </c>
      <c r="AB42" s="145"/>
    </row>
    <row r="43" spans="1:28" s="109" customFormat="1" ht="15.75" customHeight="1" x14ac:dyDescent="0.25">
      <c r="A43" s="420"/>
      <c r="B43" s="420"/>
      <c r="C43" s="423"/>
      <c r="D43" s="426"/>
      <c r="E43" s="377"/>
      <c r="F43" s="379"/>
      <c r="G43" s="352"/>
      <c r="H43" s="355"/>
      <c r="I43" s="389"/>
      <c r="J43" s="358"/>
      <c r="K43" s="335"/>
      <c r="L43" s="383"/>
      <c r="M43" s="8" t="s">
        <v>60</v>
      </c>
      <c r="N43" s="341"/>
      <c r="O43" s="10">
        <v>1</v>
      </c>
      <c r="P43" s="343"/>
      <c r="Q43" s="346"/>
      <c r="R43" s="349"/>
      <c r="S43" s="364"/>
      <c r="T43" s="367"/>
      <c r="U43" s="329"/>
      <c r="V43" s="329"/>
      <c r="W43" s="371"/>
      <c r="X43" s="332"/>
      <c r="Y43" s="11" t="s">
        <v>27</v>
      </c>
      <c r="Z43" s="129" t="s">
        <v>100</v>
      </c>
      <c r="AA43" s="11" t="s">
        <v>27</v>
      </c>
      <c r="AB43" s="142"/>
    </row>
    <row r="44" spans="1:28" s="109" customFormat="1" ht="27" x14ac:dyDescent="0.25">
      <c r="A44" s="420"/>
      <c r="B44" s="420"/>
      <c r="C44" s="423"/>
      <c r="D44" s="426"/>
      <c r="E44" s="377"/>
      <c r="F44" s="379"/>
      <c r="G44" s="352"/>
      <c r="H44" s="355"/>
      <c r="I44" s="389"/>
      <c r="J44" s="358"/>
      <c r="K44" s="335"/>
      <c r="L44" s="383"/>
      <c r="M44" s="8" t="s">
        <v>335</v>
      </c>
      <c r="N44" s="341"/>
      <c r="O44" s="10">
        <v>1</v>
      </c>
      <c r="P44" s="343"/>
      <c r="Q44" s="346"/>
      <c r="R44" s="349"/>
      <c r="S44" s="364"/>
      <c r="T44" s="367"/>
      <c r="U44" s="329"/>
      <c r="V44" s="329"/>
      <c r="W44" s="371"/>
      <c r="X44" s="332"/>
      <c r="Y44" s="11" t="s">
        <v>4</v>
      </c>
      <c r="Z44" s="136" t="s">
        <v>100</v>
      </c>
      <c r="AA44" s="11" t="s">
        <v>36</v>
      </c>
      <c r="AB44" s="139"/>
    </row>
    <row r="45" spans="1:28" s="109" customFormat="1" ht="54" x14ac:dyDescent="0.25">
      <c r="A45" s="420"/>
      <c r="B45" s="420"/>
      <c r="C45" s="423"/>
      <c r="D45" s="426"/>
      <c r="E45" s="377"/>
      <c r="F45" s="379"/>
      <c r="G45" s="352"/>
      <c r="H45" s="355"/>
      <c r="I45" s="389"/>
      <c r="J45" s="358"/>
      <c r="K45" s="335"/>
      <c r="L45" s="383"/>
      <c r="M45" s="8" t="s">
        <v>55</v>
      </c>
      <c r="N45" s="341"/>
      <c r="O45" s="10">
        <v>1</v>
      </c>
      <c r="P45" s="343"/>
      <c r="Q45" s="346"/>
      <c r="R45" s="349"/>
      <c r="S45" s="364"/>
      <c r="T45" s="367"/>
      <c r="U45" s="329"/>
      <c r="V45" s="329"/>
      <c r="W45" s="371"/>
      <c r="X45" s="332"/>
      <c r="Y45" s="11" t="s">
        <v>28</v>
      </c>
      <c r="Z45" s="136" t="s">
        <v>100</v>
      </c>
      <c r="AA45" s="11" t="s">
        <v>28</v>
      </c>
      <c r="AB45" s="139" t="s">
        <v>333</v>
      </c>
    </row>
    <row r="46" spans="1:28" s="109" customFormat="1" ht="45.75" thickBot="1" x14ac:dyDescent="0.3">
      <c r="A46" s="420"/>
      <c r="B46" s="420"/>
      <c r="C46" s="423"/>
      <c r="D46" s="426"/>
      <c r="E46" s="377"/>
      <c r="F46" s="379"/>
      <c r="G46" s="352"/>
      <c r="H46" s="355"/>
      <c r="I46" s="389"/>
      <c r="J46" s="380"/>
      <c r="K46" s="336"/>
      <c r="L46" s="384"/>
      <c r="M46" s="9" t="s">
        <v>57</v>
      </c>
      <c r="N46" s="342"/>
      <c r="O46" s="33">
        <v>2</v>
      </c>
      <c r="P46" s="344"/>
      <c r="Q46" s="347"/>
      <c r="R46" s="350"/>
      <c r="S46" s="365"/>
      <c r="T46" s="368"/>
      <c r="U46" s="330"/>
      <c r="V46" s="330"/>
      <c r="W46" s="372"/>
      <c r="X46" s="333"/>
      <c r="Y46" s="14" t="s">
        <v>29</v>
      </c>
      <c r="Z46" s="136" t="s">
        <v>100</v>
      </c>
      <c r="AA46" s="14" t="s">
        <v>29</v>
      </c>
      <c r="AB46" s="143" t="s">
        <v>534</v>
      </c>
    </row>
    <row r="47" spans="1:28" s="109" customFormat="1" ht="45" x14ac:dyDescent="0.2">
      <c r="A47" s="420"/>
      <c r="B47" s="420"/>
      <c r="C47" s="423"/>
      <c r="D47" s="426"/>
      <c r="E47" s="376" t="s">
        <v>44</v>
      </c>
      <c r="F47" s="378"/>
      <c r="G47" s="351">
        <v>1</v>
      </c>
      <c r="H47" s="354">
        <v>8</v>
      </c>
      <c r="I47" s="389"/>
      <c r="J47" s="357"/>
      <c r="K47" s="334" t="s">
        <v>92</v>
      </c>
      <c r="L47" s="381" t="s">
        <v>403</v>
      </c>
      <c r="M47" s="7" t="s">
        <v>96</v>
      </c>
      <c r="N47" s="340" t="s">
        <v>98</v>
      </c>
      <c r="O47" s="30">
        <v>3</v>
      </c>
      <c r="P47" s="343">
        <f>((O47*0.6)+(O48*0.1)+(O49*0.1)+(O50*0.1)+(O51*0.1))</f>
        <v>2.6</v>
      </c>
      <c r="Q47" s="345">
        <v>3</v>
      </c>
      <c r="R47" s="348">
        <v>5</v>
      </c>
      <c r="S47" s="363">
        <f>P47*Q47*R47</f>
        <v>39</v>
      </c>
      <c r="T47" s="373" t="str">
        <f>+IF(S47&gt;100,"Riesgo_ INTOLERABLE",IF(AND(S47&gt;65,S47&lt;=100),"Riesgo_ IMPORTANTE",IF(AND(S47&gt;37,S47&lt;=65),"Riesgo_ MODERADO",IF(AND(S47&gt;16,S47&lt;=37),"Riesgo_ TOLERABLE",IF(AND(S47&gt;=15),"Riesgo_BAJO")))))</f>
        <v>Riesgo_ MODERADO</v>
      </c>
      <c r="U47" s="328">
        <f>G47/170*1</f>
        <v>5.8823529411764705E-3</v>
      </c>
      <c r="V47" s="369">
        <v>1</v>
      </c>
      <c r="W47" s="370">
        <f>S47*V47</f>
        <v>39</v>
      </c>
      <c r="X47" s="331" t="str">
        <f>+IF(W47&gt;=500,"ALTO",IF(AND(W47&gt;325,W47&lt;=499),"MEDIO",IF(AND(W47&gt;1,W47&lt;=324),"BAJO",)))</f>
        <v>BAJO</v>
      </c>
      <c r="Y47" s="13" t="s">
        <v>26</v>
      </c>
      <c r="Z47" s="128" t="s">
        <v>100</v>
      </c>
      <c r="AA47" s="13" t="s">
        <v>26</v>
      </c>
      <c r="AB47" s="145"/>
    </row>
    <row r="48" spans="1:28" s="109" customFormat="1" ht="15.75" x14ac:dyDescent="0.25">
      <c r="A48" s="420"/>
      <c r="B48" s="420"/>
      <c r="C48" s="423"/>
      <c r="D48" s="426"/>
      <c r="E48" s="377"/>
      <c r="F48" s="379"/>
      <c r="G48" s="352"/>
      <c r="H48" s="355"/>
      <c r="I48" s="389"/>
      <c r="J48" s="358"/>
      <c r="K48" s="335"/>
      <c r="L48" s="381"/>
      <c r="M48" s="8" t="s">
        <v>93</v>
      </c>
      <c r="N48" s="341"/>
      <c r="O48" s="10">
        <v>3</v>
      </c>
      <c r="P48" s="343"/>
      <c r="Q48" s="346"/>
      <c r="R48" s="349"/>
      <c r="S48" s="364"/>
      <c r="T48" s="374"/>
      <c r="U48" s="329"/>
      <c r="V48" s="329"/>
      <c r="W48" s="371"/>
      <c r="X48" s="332"/>
      <c r="Y48" s="11" t="s">
        <v>27</v>
      </c>
      <c r="Z48" s="129" t="s">
        <v>100</v>
      </c>
      <c r="AA48" s="11" t="s">
        <v>27</v>
      </c>
      <c r="AB48" s="142"/>
    </row>
    <row r="49" spans="1:28" s="109" customFormat="1" ht="27" x14ac:dyDescent="0.25">
      <c r="A49" s="420"/>
      <c r="B49" s="420"/>
      <c r="C49" s="423"/>
      <c r="D49" s="426"/>
      <c r="E49" s="377"/>
      <c r="F49" s="379"/>
      <c r="G49" s="352"/>
      <c r="H49" s="355"/>
      <c r="I49" s="389"/>
      <c r="J49" s="358"/>
      <c r="K49" s="335"/>
      <c r="L49" s="381"/>
      <c r="M49" s="8" t="s">
        <v>76</v>
      </c>
      <c r="N49" s="341"/>
      <c r="O49" s="10">
        <v>2</v>
      </c>
      <c r="P49" s="343"/>
      <c r="Q49" s="346"/>
      <c r="R49" s="349"/>
      <c r="S49" s="364"/>
      <c r="T49" s="374"/>
      <c r="U49" s="329"/>
      <c r="V49" s="329"/>
      <c r="W49" s="371"/>
      <c r="X49" s="332"/>
      <c r="Y49" s="11" t="s">
        <v>4</v>
      </c>
      <c r="Z49" s="125" t="s">
        <v>329</v>
      </c>
      <c r="AA49" s="11" t="s">
        <v>36</v>
      </c>
      <c r="AB49" s="146" t="s">
        <v>127</v>
      </c>
    </row>
    <row r="50" spans="1:28" s="109" customFormat="1" ht="89.45" customHeight="1" x14ac:dyDescent="0.25">
      <c r="A50" s="420"/>
      <c r="B50" s="420"/>
      <c r="C50" s="423"/>
      <c r="D50" s="426"/>
      <c r="E50" s="377"/>
      <c r="F50" s="379"/>
      <c r="G50" s="352"/>
      <c r="H50" s="355"/>
      <c r="I50" s="389"/>
      <c r="J50" s="358"/>
      <c r="K50" s="335"/>
      <c r="L50" s="381"/>
      <c r="M50" s="8" t="s">
        <v>77</v>
      </c>
      <c r="N50" s="341"/>
      <c r="O50" s="10">
        <v>1</v>
      </c>
      <c r="P50" s="343"/>
      <c r="Q50" s="346"/>
      <c r="R50" s="349"/>
      <c r="S50" s="364"/>
      <c r="T50" s="374"/>
      <c r="U50" s="329"/>
      <c r="V50" s="329"/>
      <c r="W50" s="371"/>
      <c r="X50" s="332"/>
      <c r="Y50" s="11" t="s">
        <v>28</v>
      </c>
      <c r="Z50" s="125" t="s">
        <v>117</v>
      </c>
      <c r="AA50" s="11" t="s">
        <v>28</v>
      </c>
      <c r="AB50" s="139" t="s">
        <v>328</v>
      </c>
    </row>
    <row r="51" spans="1:28" s="109" customFormat="1" ht="45.75" thickBot="1" x14ac:dyDescent="0.3">
      <c r="A51" s="420"/>
      <c r="B51" s="420"/>
      <c r="C51" s="423"/>
      <c r="D51" s="426"/>
      <c r="E51" s="377"/>
      <c r="F51" s="379"/>
      <c r="G51" s="352"/>
      <c r="H51" s="355"/>
      <c r="I51" s="389"/>
      <c r="J51" s="380"/>
      <c r="K51" s="336"/>
      <c r="L51" s="382"/>
      <c r="M51" s="9" t="s">
        <v>57</v>
      </c>
      <c r="N51" s="342"/>
      <c r="O51" s="33">
        <v>2</v>
      </c>
      <c r="P51" s="344"/>
      <c r="Q51" s="347"/>
      <c r="R51" s="350"/>
      <c r="S51" s="365"/>
      <c r="T51" s="375"/>
      <c r="U51" s="330"/>
      <c r="V51" s="330"/>
      <c r="W51" s="372"/>
      <c r="X51" s="333"/>
      <c r="Y51" s="14" t="s">
        <v>29</v>
      </c>
      <c r="Z51" s="132" t="s">
        <v>100</v>
      </c>
      <c r="AA51" s="14" t="s">
        <v>29</v>
      </c>
      <c r="AB51" s="139" t="s">
        <v>116</v>
      </c>
    </row>
    <row r="52" spans="1:28" s="109" customFormat="1" ht="78.75" x14ac:dyDescent="0.2">
      <c r="A52" s="420"/>
      <c r="B52" s="420"/>
      <c r="C52" s="423"/>
      <c r="D52" s="426"/>
      <c r="E52" s="376" t="s">
        <v>44</v>
      </c>
      <c r="F52" s="378"/>
      <c r="G52" s="351">
        <v>1</v>
      </c>
      <c r="H52" s="354">
        <v>8</v>
      </c>
      <c r="I52" s="389"/>
      <c r="J52" s="357"/>
      <c r="K52" s="334" t="s">
        <v>51</v>
      </c>
      <c r="L52" s="337" t="s">
        <v>513</v>
      </c>
      <c r="M52" s="7" t="s">
        <v>325</v>
      </c>
      <c r="N52" s="340" t="s">
        <v>98</v>
      </c>
      <c r="O52" s="30">
        <v>5</v>
      </c>
      <c r="P52" s="343">
        <f>((O52*0.6)+(O53*0.1)+(O54*0.1)+(O55*0.1)+(O56*0.1))</f>
        <v>3.8000000000000003</v>
      </c>
      <c r="Q52" s="345">
        <v>2</v>
      </c>
      <c r="R52" s="348">
        <v>4</v>
      </c>
      <c r="S52" s="363">
        <f>P52*Q52*R52</f>
        <v>30.400000000000002</v>
      </c>
      <c r="T52" s="366" t="str">
        <f>+IF(S52&gt;100,"Riesgo_ INTOLERABLE",IF(AND(S52&gt;65,S52&lt;=100),"Riesgo_ IMPORTANTE",IF(AND(S52&gt;37,S52&lt;=65),"Riesgo_ MODERADO",IF(AND(S52&gt;16,S52&lt;=37),"Riesgo_ TOLERABLE",IF(AND(S52&gt;=15),"Riesgo_BAJO")))))</f>
        <v>Riesgo_ TOLERABLE</v>
      </c>
      <c r="U52" s="328">
        <f>G52/170*1</f>
        <v>5.8823529411764705E-3</v>
      </c>
      <c r="V52" s="369">
        <v>1</v>
      </c>
      <c r="W52" s="370">
        <f>S52*V52</f>
        <v>30.400000000000002</v>
      </c>
      <c r="X52" s="331" t="str">
        <f>+IF(W52&gt;=500,"ALTO",IF(AND(W52&gt;325,W52&lt;=499),"MEDIO",IF(AND(W52&gt;1,W52&lt;=324),"BAJO",)))</f>
        <v>BAJO</v>
      </c>
      <c r="Y52" s="13" t="s">
        <v>26</v>
      </c>
      <c r="Z52" s="128" t="s">
        <v>100</v>
      </c>
      <c r="AA52" s="13" t="s">
        <v>26</v>
      </c>
      <c r="AB52" s="145"/>
    </row>
    <row r="53" spans="1:28" s="109" customFormat="1" ht="15.75" x14ac:dyDescent="0.25">
      <c r="A53" s="420"/>
      <c r="B53" s="420"/>
      <c r="C53" s="423"/>
      <c r="D53" s="426"/>
      <c r="E53" s="377"/>
      <c r="F53" s="379"/>
      <c r="G53" s="352"/>
      <c r="H53" s="355"/>
      <c r="I53" s="389"/>
      <c r="J53" s="358"/>
      <c r="K53" s="335"/>
      <c r="L53" s="338"/>
      <c r="M53" s="8" t="s">
        <v>60</v>
      </c>
      <c r="N53" s="341"/>
      <c r="O53" s="10">
        <v>1</v>
      </c>
      <c r="P53" s="343"/>
      <c r="Q53" s="346"/>
      <c r="R53" s="349"/>
      <c r="S53" s="364"/>
      <c r="T53" s="367"/>
      <c r="U53" s="329"/>
      <c r="V53" s="329"/>
      <c r="W53" s="371"/>
      <c r="X53" s="332"/>
      <c r="Y53" s="11" t="s">
        <v>27</v>
      </c>
      <c r="Z53" s="129" t="s">
        <v>100</v>
      </c>
      <c r="AA53" s="11" t="s">
        <v>27</v>
      </c>
      <c r="AB53" s="142"/>
    </row>
    <row r="54" spans="1:28" s="109" customFormat="1" ht="45" x14ac:dyDescent="0.25">
      <c r="A54" s="420"/>
      <c r="B54" s="420"/>
      <c r="C54" s="423"/>
      <c r="D54" s="426"/>
      <c r="E54" s="377"/>
      <c r="F54" s="379"/>
      <c r="G54" s="352"/>
      <c r="H54" s="355"/>
      <c r="I54" s="389"/>
      <c r="J54" s="358"/>
      <c r="K54" s="335"/>
      <c r="L54" s="338"/>
      <c r="M54" s="8" t="s">
        <v>89</v>
      </c>
      <c r="N54" s="341"/>
      <c r="O54" s="10">
        <v>2</v>
      </c>
      <c r="P54" s="343"/>
      <c r="Q54" s="346"/>
      <c r="R54" s="349"/>
      <c r="S54" s="364"/>
      <c r="T54" s="367"/>
      <c r="U54" s="329"/>
      <c r="V54" s="329"/>
      <c r="W54" s="371"/>
      <c r="X54" s="332"/>
      <c r="Y54" s="11" t="s">
        <v>4</v>
      </c>
      <c r="Z54" s="135" t="s">
        <v>529</v>
      </c>
      <c r="AA54" s="11" t="s">
        <v>36</v>
      </c>
      <c r="AB54" s="139" t="s">
        <v>530</v>
      </c>
    </row>
    <row r="55" spans="1:28" s="109" customFormat="1" ht="67.5" x14ac:dyDescent="0.25">
      <c r="A55" s="420"/>
      <c r="B55" s="420"/>
      <c r="C55" s="423"/>
      <c r="D55" s="426"/>
      <c r="E55" s="377"/>
      <c r="F55" s="379"/>
      <c r="G55" s="352"/>
      <c r="H55" s="355"/>
      <c r="I55" s="389"/>
      <c r="J55" s="358"/>
      <c r="K55" s="335"/>
      <c r="L55" s="338"/>
      <c r="M55" s="8" t="s">
        <v>323</v>
      </c>
      <c r="N55" s="341"/>
      <c r="O55" s="10">
        <v>1</v>
      </c>
      <c r="P55" s="343"/>
      <c r="Q55" s="346"/>
      <c r="R55" s="349"/>
      <c r="S55" s="364"/>
      <c r="T55" s="367"/>
      <c r="U55" s="329"/>
      <c r="V55" s="329"/>
      <c r="W55" s="371"/>
      <c r="X55" s="332"/>
      <c r="Y55" s="11" t="s">
        <v>28</v>
      </c>
      <c r="Z55" s="135" t="s">
        <v>536</v>
      </c>
      <c r="AA55" s="11" t="s">
        <v>28</v>
      </c>
      <c r="AB55" s="139" t="s">
        <v>535</v>
      </c>
    </row>
    <row r="56" spans="1:28" s="109" customFormat="1" ht="68.45" customHeight="1" thickBot="1" x14ac:dyDescent="0.3">
      <c r="A56" s="420"/>
      <c r="B56" s="420"/>
      <c r="C56" s="423"/>
      <c r="D56" s="426"/>
      <c r="E56" s="377"/>
      <c r="F56" s="379"/>
      <c r="G56" s="352"/>
      <c r="H56" s="355"/>
      <c r="I56" s="389"/>
      <c r="J56" s="380"/>
      <c r="K56" s="336"/>
      <c r="L56" s="339"/>
      <c r="M56" s="9" t="s">
        <v>90</v>
      </c>
      <c r="N56" s="342"/>
      <c r="O56" s="33">
        <v>4</v>
      </c>
      <c r="P56" s="344"/>
      <c r="Q56" s="347"/>
      <c r="R56" s="350"/>
      <c r="S56" s="365"/>
      <c r="T56" s="368"/>
      <c r="U56" s="330"/>
      <c r="V56" s="330"/>
      <c r="W56" s="372"/>
      <c r="X56" s="333"/>
      <c r="Y56" s="14" t="s">
        <v>29</v>
      </c>
      <c r="Z56" s="135" t="s">
        <v>100</v>
      </c>
      <c r="AA56" s="11" t="s">
        <v>29</v>
      </c>
      <c r="AB56" s="139" t="s">
        <v>124</v>
      </c>
    </row>
    <row r="57" spans="1:28" s="109" customFormat="1" ht="68.45" customHeight="1" x14ac:dyDescent="0.2">
      <c r="A57" s="420"/>
      <c r="B57" s="420"/>
      <c r="C57" s="423"/>
      <c r="D57" s="426"/>
      <c r="E57" s="376" t="s">
        <v>44</v>
      </c>
      <c r="F57" s="378"/>
      <c r="G57" s="351">
        <v>1</v>
      </c>
      <c r="H57" s="354">
        <v>8</v>
      </c>
      <c r="I57" s="389"/>
      <c r="J57" s="357"/>
      <c r="K57" s="334" t="s">
        <v>713</v>
      </c>
      <c r="L57" s="361" t="s">
        <v>514</v>
      </c>
      <c r="M57" s="7" t="s">
        <v>320</v>
      </c>
      <c r="N57" s="340" t="s">
        <v>98</v>
      </c>
      <c r="O57" s="30">
        <v>3</v>
      </c>
      <c r="P57" s="343">
        <f>((O57*0.6)+(O58*0.1)+(O59*0.1)+(O60*0.1)+(O61*0.1))</f>
        <v>2.5</v>
      </c>
      <c r="Q57" s="345">
        <v>3</v>
      </c>
      <c r="R57" s="348">
        <v>4</v>
      </c>
      <c r="S57" s="363">
        <f>P57*Q57*R57</f>
        <v>30</v>
      </c>
      <c r="T57" s="366" t="str">
        <f>+IF(S57&gt;100,"Riesgo_ INTOLERABLE",IF(AND(S57&gt;65,S57&lt;=100),"Riesgo_ IMPORTANTE",IF(AND(S57&gt;37,S57&lt;=65),"Riesgo_ MODERADO",IF(AND(S57&gt;16,S57&lt;=37),"Riesgo_ TOLERABLE",IF(AND(S57&gt;=15),"Riesgo_BAJO")))))</f>
        <v>Riesgo_ TOLERABLE</v>
      </c>
      <c r="U57" s="328">
        <f>G57/170*1</f>
        <v>5.8823529411764705E-3</v>
      </c>
      <c r="V57" s="369">
        <v>1</v>
      </c>
      <c r="W57" s="370">
        <f>S57*V57</f>
        <v>30</v>
      </c>
      <c r="X57" s="331" t="str">
        <f>+IF(W57&gt;=500,"ALTO",IF(AND(W57&gt;325,W57&lt;=499),"MEDIO",IF(AND(W57&gt;1,W57&lt;=324),"BAJO",)))</f>
        <v>BAJO</v>
      </c>
      <c r="Y57" s="13" t="s">
        <v>26</v>
      </c>
      <c r="Z57" s="128" t="s">
        <v>100</v>
      </c>
      <c r="AA57" s="13" t="s">
        <v>26</v>
      </c>
      <c r="AB57" s="145"/>
    </row>
    <row r="58" spans="1:28" s="109" customFormat="1" ht="15.75" x14ac:dyDescent="0.25">
      <c r="A58" s="420"/>
      <c r="B58" s="420"/>
      <c r="C58" s="423"/>
      <c r="D58" s="426"/>
      <c r="E58" s="377"/>
      <c r="F58" s="379"/>
      <c r="G58" s="352"/>
      <c r="H58" s="355"/>
      <c r="I58" s="389"/>
      <c r="J58" s="358"/>
      <c r="K58" s="335"/>
      <c r="L58" s="338"/>
      <c r="M58" s="8" t="s">
        <v>60</v>
      </c>
      <c r="N58" s="341"/>
      <c r="O58" s="10">
        <v>1</v>
      </c>
      <c r="P58" s="343"/>
      <c r="Q58" s="346"/>
      <c r="R58" s="349"/>
      <c r="S58" s="364"/>
      <c r="T58" s="367"/>
      <c r="U58" s="329"/>
      <c r="V58" s="329"/>
      <c r="W58" s="371"/>
      <c r="X58" s="332"/>
      <c r="Y58" s="11" t="s">
        <v>27</v>
      </c>
      <c r="Z58" s="129" t="s">
        <v>100</v>
      </c>
      <c r="AA58" s="11" t="s">
        <v>27</v>
      </c>
      <c r="AB58" s="142"/>
    </row>
    <row r="59" spans="1:28" s="109" customFormat="1" ht="56.25" x14ac:dyDescent="0.25">
      <c r="A59" s="420"/>
      <c r="B59" s="420"/>
      <c r="C59" s="423"/>
      <c r="D59" s="426"/>
      <c r="E59" s="377"/>
      <c r="F59" s="379"/>
      <c r="G59" s="352"/>
      <c r="H59" s="355"/>
      <c r="I59" s="389"/>
      <c r="J59" s="358"/>
      <c r="K59" s="335"/>
      <c r="L59" s="338"/>
      <c r="M59" s="8" t="s">
        <v>97</v>
      </c>
      <c r="N59" s="341"/>
      <c r="O59" s="10">
        <v>2</v>
      </c>
      <c r="P59" s="343"/>
      <c r="Q59" s="346"/>
      <c r="R59" s="349"/>
      <c r="S59" s="364"/>
      <c r="T59" s="367"/>
      <c r="U59" s="329"/>
      <c r="V59" s="329"/>
      <c r="W59" s="371"/>
      <c r="X59" s="332"/>
      <c r="Y59" s="11" t="s">
        <v>4</v>
      </c>
      <c r="Z59" s="135" t="s">
        <v>538</v>
      </c>
      <c r="AA59" s="11" t="s">
        <v>36</v>
      </c>
      <c r="AB59" s="139" t="s">
        <v>539</v>
      </c>
    </row>
    <row r="60" spans="1:28" s="109" customFormat="1" ht="54" x14ac:dyDescent="0.25">
      <c r="A60" s="420"/>
      <c r="B60" s="420"/>
      <c r="C60" s="423"/>
      <c r="D60" s="426"/>
      <c r="E60" s="377"/>
      <c r="F60" s="379"/>
      <c r="G60" s="352"/>
      <c r="H60" s="355"/>
      <c r="I60" s="389"/>
      <c r="J60" s="358"/>
      <c r="K60" s="335"/>
      <c r="L60" s="338"/>
      <c r="M60" s="8" t="s">
        <v>87</v>
      </c>
      <c r="N60" s="341"/>
      <c r="O60" s="10">
        <v>1</v>
      </c>
      <c r="P60" s="343"/>
      <c r="Q60" s="346"/>
      <c r="R60" s="349"/>
      <c r="S60" s="364"/>
      <c r="T60" s="367"/>
      <c r="U60" s="329"/>
      <c r="V60" s="329"/>
      <c r="W60" s="371"/>
      <c r="X60" s="332"/>
      <c r="Y60" s="11" t="s">
        <v>28</v>
      </c>
      <c r="Z60" s="135" t="s">
        <v>537</v>
      </c>
      <c r="AA60" s="11" t="s">
        <v>28</v>
      </c>
      <c r="AB60" s="139" t="s">
        <v>540</v>
      </c>
    </row>
    <row r="61" spans="1:28" s="109" customFormat="1" ht="57" thickBot="1" x14ac:dyDescent="0.3">
      <c r="A61" s="421"/>
      <c r="B61" s="421"/>
      <c r="C61" s="424"/>
      <c r="D61" s="427"/>
      <c r="E61" s="428"/>
      <c r="F61" s="429"/>
      <c r="G61" s="353"/>
      <c r="H61" s="356"/>
      <c r="I61" s="390"/>
      <c r="J61" s="359"/>
      <c r="K61" s="360"/>
      <c r="L61" s="362"/>
      <c r="M61" s="9" t="s">
        <v>91</v>
      </c>
      <c r="N61" s="342"/>
      <c r="O61" s="33">
        <v>3</v>
      </c>
      <c r="P61" s="344"/>
      <c r="Q61" s="347"/>
      <c r="R61" s="350"/>
      <c r="S61" s="365"/>
      <c r="T61" s="368"/>
      <c r="U61" s="330"/>
      <c r="V61" s="330"/>
      <c r="W61" s="372"/>
      <c r="X61" s="333"/>
      <c r="Y61" s="14" t="s">
        <v>29</v>
      </c>
      <c r="Z61" s="132" t="s">
        <v>100</v>
      </c>
      <c r="AA61" s="14" t="s">
        <v>29</v>
      </c>
      <c r="AB61" s="143" t="s">
        <v>316</v>
      </c>
    </row>
  </sheetData>
  <mergeCells count="214">
    <mergeCell ref="AA1:AB2"/>
    <mergeCell ref="AA3:AB4"/>
    <mergeCell ref="A6:H6"/>
    <mergeCell ref="L6:M6"/>
    <mergeCell ref="S9:T9"/>
    <mergeCell ref="Q10:Q11"/>
    <mergeCell ref="A8:A11"/>
    <mergeCell ref="B8:B11"/>
    <mergeCell ref="C8:C11"/>
    <mergeCell ref="D8:D11"/>
    <mergeCell ref="E8:F8"/>
    <mergeCell ref="G8:H8"/>
    <mergeCell ref="A1:C4"/>
    <mergeCell ref="D1:Z4"/>
    <mergeCell ref="R10:R11"/>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A12:A61"/>
    <mergeCell ref="B12:B61"/>
    <mergeCell ref="C12:C61"/>
    <mergeCell ref="D12:D61"/>
    <mergeCell ref="E12:E16"/>
    <mergeCell ref="F12:F16"/>
    <mergeCell ref="E42:E46"/>
    <mergeCell ref="F42:F46"/>
    <mergeCell ref="E57:E61"/>
    <mergeCell ref="F57:F61"/>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1"/>
    <mergeCell ref="J37:J41"/>
    <mergeCell ref="N32:N36"/>
    <mergeCell ref="P32:P36"/>
    <mergeCell ref="Q32:Q36"/>
    <mergeCell ref="G42:G46"/>
    <mergeCell ref="H42:H46"/>
    <mergeCell ref="J42:J46"/>
    <mergeCell ref="K42:K46"/>
    <mergeCell ref="L42:L46"/>
    <mergeCell ref="N42:N46"/>
    <mergeCell ref="V37:V41"/>
    <mergeCell ref="W37:W41"/>
    <mergeCell ref="X37:X41"/>
    <mergeCell ref="K37:K41"/>
    <mergeCell ref="L37:L41"/>
    <mergeCell ref="N37:N41"/>
    <mergeCell ref="P37:P41"/>
    <mergeCell ref="Q37:Q41"/>
    <mergeCell ref="R37:R41"/>
    <mergeCell ref="S37:S41"/>
    <mergeCell ref="T37:T41"/>
    <mergeCell ref="U37:U41"/>
    <mergeCell ref="W52:W56"/>
    <mergeCell ref="V42:V46"/>
    <mergeCell ref="W42:W46"/>
    <mergeCell ref="X42:X46"/>
    <mergeCell ref="P42:P46"/>
    <mergeCell ref="Q42:Q46"/>
    <mergeCell ref="R42:R46"/>
    <mergeCell ref="S42:S46"/>
    <mergeCell ref="T42:T46"/>
    <mergeCell ref="U42:U46"/>
    <mergeCell ref="T57:T61"/>
    <mergeCell ref="T47:T51"/>
    <mergeCell ref="U47:U51"/>
    <mergeCell ref="V47:V51"/>
    <mergeCell ref="W47:W51"/>
    <mergeCell ref="X47:X51"/>
    <mergeCell ref="E52:E56"/>
    <mergeCell ref="F52:F56"/>
    <mergeCell ref="G52:G56"/>
    <mergeCell ref="H52:H56"/>
    <mergeCell ref="J52:J56"/>
    <mergeCell ref="L47:L51"/>
    <mergeCell ref="N47:N51"/>
    <mergeCell ref="P47:P51"/>
    <mergeCell ref="Q47:Q51"/>
    <mergeCell ref="R47:R51"/>
    <mergeCell ref="S47:S51"/>
    <mergeCell ref="E47:E51"/>
    <mergeCell ref="F47:F51"/>
    <mergeCell ref="G47:G51"/>
    <mergeCell ref="H47:H51"/>
    <mergeCell ref="J47:J51"/>
    <mergeCell ref="K47:K51"/>
    <mergeCell ref="V52:V56"/>
    <mergeCell ref="U57:U61"/>
    <mergeCell ref="X52:X56"/>
    <mergeCell ref="K52:K56"/>
    <mergeCell ref="L52:L56"/>
    <mergeCell ref="N52:N56"/>
    <mergeCell ref="P52:P56"/>
    <mergeCell ref="Q52:Q56"/>
    <mergeCell ref="R52:R56"/>
    <mergeCell ref="G57:G61"/>
    <mergeCell ref="H57:H61"/>
    <mergeCell ref="J57:J61"/>
    <mergeCell ref="K57:K61"/>
    <mergeCell ref="L57:L61"/>
    <mergeCell ref="N57:N61"/>
    <mergeCell ref="S52:S56"/>
    <mergeCell ref="T52:T56"/>
    <mergeCell ref="U52:U56"/>
    <mergeCell ref="V57:V61"/>
    <mergeCell ref="W57:W61"/>
    <mergeCell ref="X57:X61"/>
    <mergeCell ref="P57:P61"/>
    <mergeCell ref="Q57:Q61"/>
    <mergeCell ref="R57:R61"/>
    <mergeCell ref="S57:S61"/>
  </mergeCells>
  <pageMargins left="0.74803149606299213" right="0.19685039370078741" top="0.35433070866141736" bottom="0.35433070866141736" header="0.15748031496062992" footer="0"/>
  <pageSetup paperSize="5" scale="21" orientation="landscape"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pageSetUpPr fitToPage="1"/>
  </sheetPr>
  <dimension ref="A1:AD65"/>
  <sheetViews>
    <sheetView showGridLines="0" tabSelected="1" zoomScale="80" zoomScaleNormal="80" workbookViewId="0">
      <selection activeCell="Z7" sqref="Z7:AA10"/>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8.85546875" customWidth="1"/>
    <col min="11" max="11" width="22" customWidth="1"/>
    <col min="12" max="12" width="25.85546875" customWidth="1"/>
    <col min="13" max="13" width="10.28515625" style="34" customWidth="1"/>
    <col min="14" max="14" width="6" style="108" customWidth="1"/>
    <col min="15" max="15" width="2.85546875" style="23" customWidth="1"/>
    <col min="16" max="16" width="6.28515625" style="107" hidden="1" customWidth="1"/>
    <col min="17" max="17" width="6.7109375" style="107" hidden="1" customWidth="1"/>
    <col min="18" max="18" width="15.28515625" style="25" hidden="1" customWidth="1"/>
    <col min="19" max="19" width="14.85546875" style="15" hidden="1" customWidth="1"/>
    <col min="20" max="20" width="3" customWidth="1"/>
    <col min="21" max="21" width="9.140625" hidden="1" customWidth="1"/>
    <col min="22" max="22" width="14.42578125" style="24" hidden="1" customWidth="1"/>
    <col min="23" max="23" width="17.5703125" hidden="1" customWidth="1"/>
    <col min="24" max="24" width="15.42578125" style="12" customWidth="1"/>
    <col min="25" max="25" width="50" customWidth="1"/>
    <col min="26" max="26" width="14.7109375" style="12" customWidth="1"/>
    <col min="27" max="27" width="44.28515625" customWidth="1"/>
    <col min="28" max="28" width="34.85546875" customWidth="1"/>
  </cols>
  <sheetData>
    <row r="1" spans="1:30" ht="12.75" customHeight="1" x14ac:dyDescent="0.2">
      <c r="A1" s="449"/>
      <c r="B1" s="449"/>
      <c r="C1" s="450"/>
      <c r="D1" s="486" t="s">
        <v>40</v>
      </c>
      <c r="E1" s="486"/>
      <c r="F1" s="486"/>
      <c r="G1" s="486"/>
      <c r="H1" s="486"/>
      <c r="I1" s="486"/>
      <c r="J1" s="486"/>
      <c r="K1" s="486"/>
      <c r="L1" s="486"/>
      <c r="M1" s="486"/>
      <c r="N1" s="486"/>
      <c r="O1" s="486"/>
      <c r="P1" s="486"/>
      <c r="Q1" s="486"/>
      <c r="R1" s="486"/>
      <c r="S1" s="486"/>
      <c r="T1" s="486"/>
      <c r="U1" s="486"/>
      <c r="V1" s="486"/>
      <c r="W1" s="486"/>
      <c r="X1" s="486"/>
      <c r="Y1" s="486"/>
      <c r="Z1" s="441" t="s">
        <v>721</v>
      </c>
      <c r="AA1" s="442"/>
    </row>
    <row r="2" spans="1:30" ht="12.75" customHeight="1" x14ac:dyDescent="0.2">
      <c r="A2" s="451"/>
      <c r="B2" s="451"/>
      <c r="C2" s="452"/>
      <c r="D2" s="487"/>
      <c r="E2" s="487"/>
      <c r="F2" s="487"/>
      <c r="G2" s="487"/>
      <c r="H2" s="487"/>
      <c r="I2" s="487"/>
      <c r="J2" s="487"/>
      <c r="K2" s="487"/>
      <c r="L2" s="487"/>
      <c r="M2" s="487"/>
      <c r="N2" s="487"/>
      <c r="O2" s="487"/>
      <c r="P2" s="487"/>
      <c r="Q2" s="487"/>
      <c r="R2" s="487"/>
      <c r="S2" s="487"/>
      <c r="T2" s="487"/>
      <c r="U2" s="487"/>
      <c r="V2" s="487"/>
      <c r="W2" s="487"/>
      <c r="X2" s="487"/>
      <c r="Y2" s="487"/>
      <c r="Z2" s="443"/>
      <c r="AA2" s="444"/>
    </row>
    <row r="3" spans="1:30" ht="12.75" customHeight="1" x14ac:dyDescent="0.2">
      <c r="A3" s="451"/>
      <c r="B3" s="451"/>
      <c r="C3" s="452"/>
      <c r="D3" s="487"/>
      <c r="E3" s="487"/>
      <c r="F3" s="487"/>
      <c r="G3" s="487"/>
      <c r="H3" s="487"/>
      <c r="I3" s="487"/>
      <c r="J3" s="487"/>
      <c r="K3" s="487"/>
      <c r="L3" s="487"/>
      <c r="M3" s="487"/>
      <c r="N3" s="487"/>
      <c r="O3" s="487"/>
      <c r="P3" s="487"/>
      <c r="Q3" s="487"/>
      <c r="R3" s="487"/>
      <c r="S3" s="487"/>
      <c r="T3" s="487"/>
      <c r="U3" s="487"/>
      <c r="V3" s="487"/>
      <c r="W3" s="487"/>
      <c r="X3" s="487"/>
      <c r="Y3" s="487"/>
      <c r="Z3" s="443" t="s">
        <v>42</v>
      </c>
      <c r="AA3" s="444"/>
    </row>
    <row r="4" spans="1:30" ht="51" customHeight="1" thickBot="1" x14ac:dyDescent="0.25">
      <c r="A4" s="453"/>
      <c r="B4" s="453"/>
      <c r="C4" s="454"/>
      <c r="D4" s="488"/>
      <c r="E4" s="488"/>
      <c r="F4" s="488"/>
      <c r="G4" s="488"/>
      <c r="H4" s="488"/>
      <c r="I4" s="488"/>
      <c r="J4" s="488"/>
      <c r="K4" s="488"/>
      <c r="L4" s="488"/>
      <c r="M4" s="488"/>
      <c r="N4" s="488"/>
      <c r="O4" s="488"/>
      <c r="P4" s="488"/>
      <c r="Q4" s="488"/>
      <c r="R4" s="488"/>
      <c r="S4" s="488"/>
      <c r="T4" s="488"/>
      <c r="U4" s="488"/>
      <c r="V4" s="488"/>
      <c r="W4" s="488"/>
      <c r="X4" s="488"/>
      <c r="Y4" s="488"/>
      <c r="Z4" s="445"/>
      <c r="AA4" s="446"/>
    </row>
    <row r="5" spans="1:30" x14ac:dyDescent="0.45">
      <c r="A5" s="447"/>
      <c r="B5" s="447"/>
      <c r="C5" s="447"/>
      <c r="D5" s="447"/>
      <c r="E5" s="447"/>
      <c r="F5" s="447"/>
      <c r="G5" s="447"/>
      <c r="H5" s="447"/>
      <c r="K5" s="448"/>
      <c r="L5" s="448"/>
    </row>
    <row r="6" spans="1:30" ht="33.75" thickBot="1" x14ac:dyDescent="0.5"/>
    <row r="7" spans="1:30" ht="39" customHeight="1" x14ac:dyDescent="0.2">
      <c r="A7" s="437" t="s">
        <v>31</v>
      </c>
      <c r="B7" s="437" t="s">
        <v>5</v>
      </c>
      <c r="C7" s="437" t="s">
        <v>6</v>
      </c>
      <c r="D7" s="437" t="s">
        <v>7</v>
      </c>
      <c r="E7" s="440" t="s">
        <v>8</v>
      </c>
      <c r="F7" s="440"/>
      <c r="G7" s="440" t="s">
        <v>14</v>
      </c>
      <c r="H7" s="440"/>
      <c r="I7" s="434" t="s">
        <v>11</v>
      </c>
      <c r="J7" s="436"/>
      <c r="K7" s="437" t="s">
        <v>41</v>
      </c>
      <c r="L7" s="437" t="s">
        <v>13</v>
      </c>
      <c r="M7" s="438" t="s">
        <v>39</v>
      </c>
      <c r="N7" s="440"/>
      <c r="O7" s="440"/>
      <c r="P7" s="440"/>
      <c r="Q7" s="440"/>
      <c r="R7" s="440"/>
      <c r="S7" s="440"/>
      <c r="T7" s="414" t="s">
        <v>21</v>
      </c>
      <c r="U7" s="414"/>
      <c r="V7" s="414"/>
      <c r="W7" s="414"/>
      <c r="X7" s="464" t="s">
        <v>25</v>
      </c>
      <c r="Y7" s="465"/>
      <c r="Z7" s="464" t="s">
        <v>32</v>
      </c>
      <c r="AA7" s="468"/>
    </row>
    <row r="8" spans="1:30" ht="62.25" customHeight="1" x14ac:dyDescent="0.2">
      <c r="A8" s="433"/>
      <c r="B8" s="433"/>
      <c r="C8" s="433"/>
      <c r="D8" s="433"/>
      <c r="E8" s="432" t="s">
        <v>9</v>
      </c>
      <c r="F8" s="432" t="s">
        <v>10</v>
      </c>
      <c r="G8" s="432" t="s">
        <v>15</v>
      </c>
      <c r="H8" s="432" t="s">
        <v>16</v>
      </c>
      <c r="I8" s="432" t="s">
        <v>12</v>
      </c>
      <c r="J8" s="432" t="s">
        <v>37</v>
      </c>
      <c r="K8" s="433"/>
      <c r="L8" s="433"/>
      <c r="M8" s="439"/>
      <c r="N8" s="416" t="s">
        <v>35</v>
      </c>
      <c r="O8" s="416" t="s">
        <v>2</v>
      </c>
      <c r="P8" s="418" t="s">
        <v>20</v>
      </c>
      <c r="Q8" s="418"/>
      <c r="R8" s="418" t="s">
        <v>17</v>
      </c>
      <c r="S8" s="418"/>
      <c r="T8" s="415"/>
      <c r="U8" s="415"/>
      <c r="V8" s="415"/>
      <c r="W8" s="415"/>
      <c r="X8" s="466"/>
      <c r="Y8" s="467"/>
      <c r="Z8" s="466"/>
      <c r="AA8" s="469"/>
      <c r="AB8" s="2"/>
      <c r="AC8" s="2"/>
      <c r="AD8" s="2"/>
    </row>
    <row r="9" spans="1:30" ht="26.25" customHeight="1" thickBot="1" x14ac:dyDescent="0.25">
      <c r="A9" s="433"/>
      <c r="B9" s="433"/>
      <c r="C9" s="433"/>
      <c r="D9" s="433"/>
      <c r="E9" s="433"/>
      <c r="F9" s="433"/>
      <c r="G9" s="433"/>
      <c r="H9" s="433"/>
      <c r="I9" s="433"/>
      <c r="J9" s="433"/>
      <c r="K9" s="433"/>
      <c r="L9" s="433"/>
      <c r="M9" s="439"/>
      <c r="N9" s="416"/>
      <c r="O9" s="416"/>
      <c r="P9" s="432" t="s">
        <v>0</v>
      </c>
      <c r="Q9" s="432" t="s">
        <v>1</v>
      </c>
      <c r="R9" s="458" t="s">
        <v>19</v>
      </c>
      <c r="S9" s="458" t="s">
        <v>18</v>
      </c>
      <c r="T9" s="460" t="s">
        <v>22</v>
      </c>
      <c r="U9" s="461"/>
      <c r="V9" s="432" t="s">
        <v>23</v>
      </c>
      <c r="W9" s="462" t="s">
        <v>24</v>
      </c>
      <c r="X9" s="466"/>
      <c r="Y9" s="467"/>
      <c r="Z9" s="466"/>
      <c r="AA9" s="469"/>
      <c r="AB9" s="1"/>
      <c r="AC9" s="1"/>
      <c r="AD9" s="1"/>
    </row>
    <row r="10" spans="1:30" ht="38.25" customHeight="1" thickBot="1" x14ac:dyDescent="0.25">
      <c r="A10" s="433"/>
      <c r="B10" s="433"/>
      <c r="C10" s="433"/>
      <c r="D10" s="433"/>
      <c r="E10" s="433"/>
      <c r="F10" s="433"/>
      <c r="G10" s="433"/>
      <c r="H10" s="433"/>
      <c r="I10" s="433"/>
      <c r="J10" s="433"/>
      <c r="K10" s="433"/>
      <c r="L10" s="433"/>
      <c r="M10" s="439"/>
      <c r="N10" s="417"/>
      <c r="O10" s="417"/>
      <c r="P10" s="433"/>
      <c r="Q10" s="433"/>
      <c r="R10" s="459"/>
      <c r="S10" s="459"/>
      <c r="T10" s="187" t="s">
        <v>33</v>
      </c>
      <c r="U10" s="188" t="s">
        <v>34</v>
      </c>
      <c r="V10" s="433"/>
      <c r="W10" s="463"/>
      <c r="X10" s="466"/>
      <c r="Y10" s="467"/>
      <c r="Z10" s="466"/>
      <c r="AA10" s="469"/>
      <c r="AB10" s="1"/>
      <c r="AC10" s="1"/>
      <c r="AD10" s="1"/>
    </row>
    <row r="11" spans="1:30" ht="67.5" x14ac:dyDescent="0.2">
      <c r="A11" s="419" t="s">
        <v>375</v>
      </c>
      <c r="B11" s="419" t="s">
        <v>736</v>
      </c>
      <c r="C11" s="419" t="s">
        <v>726</v>
      </c>
      <c r="D11" s="483" t="s">
        <v>733</v>
      </c>
      <c r="E11" s="376" t="s">
        <v>44</v>
      </c>
      <c r="F11" s="351"/>
      <c r="G11" s="351">
        <v>1</v>
      </c>
      <c r="H11" s="354">
        <v>8</v>
      </c>
      <c r="I11" s="401" t="s">
        <v>45</v>
      </c>
      <c r="J11" s="407" t="s">
        <v>374</v>
      </c>
      <c r="K11" s="407" t="s">
        <v>384</v>
      </c>
      <c r="L11" s="7" t="s">
        <v>372</v>
      </c>
      <c r="M11" s="340" t="s">
        <v>98</v>
      </c>
      <c r="N11" s="30">
        <v>3</v>
      </c>
      <c r="O11" s="394">
        <f>((N11*0.6)+(N12*0.1)+(N13*0.1)+(N14*0.1)+(N15*0.1))</f>
        <v>2.8000000000000003</v>
      </c>
      <c r="P11" s="395">
        <v>2</v>
      </c>
      <c r="Q11" s="398">
        <v>5</v>
      </c>
      <c r="R11" s="363">
        <f>O11*P11*Q11</f>
        <v>28.000000000000004</v>
      </c>
      <c r="S11" s="366" t="str">
        <f>+IF(R11&gt;100,"Riesgo_INTOLERABLE",IF(AND(R11&gt;65,R11&lt;=100),"Riesgo_IMPORTANTE",IF(AND(R11&gt;37,R11&lt;=65),"Riesgo_MODERADO",IF(AND(R11&gt;16,R11&lt;=37),"Riesgo_TOLERABLE",IF(AND(R11&gt;=15),"Riesgo_BAJO")))))</f>
        <v>Riesgo_TOLERABLE</v>
      </c>
      <c r="T11" s="328">
        <f>G11/170*1</f>
        <v>5.8823529411764705E-3</v>
      </c>
      <c r="U11" s="369">
        <v>1</v>
      </c>
      <c r="V11" s="370">
        <f>R11*U11</f>
        <v>28.000000000000004</v>
      </c>
      <c r="W11" s="331" t="str">
        <f>+IF(V11&gt;=500,"ALTO",IF(AND(V11&gt;325,V11&lt;=499),"MEDIO",IF(AND(V11&gt;1,V11&lt;=324),"BAJO",)))</f>
        <v>BAJO</v>
      </c>
      <c r="X11" s="13" t="s">
        <v>26</v>
      </c>
      <c r="Y11" s="4" t="s">
        <v>100</v>
      </c>
      <c r="Z11" s="13" t="s">
        <v>26</v>
      </c>
      <c r="AA11" s="5"/>
    </row>
    <row r="12" spans="1:30" ht="15.75" x14ac:dyDescent="0.25">
      <c r="A12" s="420"/>
      <c r="B12" s="420"/>
      <c r="C12" s="420"/>
      <c r="D12" s="484"/>
      <c r="E12" s="377"/>
      <c r="F12" s="352"/>
      <c r="G12" s="352"/>
      <c r="H12" s="355"/>
      <c r="I12" s="402"/>
      <c r="J12" s="408"/>
      <c r="K12" s="408"/>
      <c r="L12" s="8" t="s">
        <v>53</v>
      </c>
      <c r="M12" s="341"/>
      <c r="N12" s="10">
        <v>1</v>
      </c>
      <c r="O12" s="343"/>
      <c r="P12" s="396"/>
      <c r="Q12" s="399"/>
      <c r="R12" s="364"/>
      <c r="S12" s="367"/>
      <c r="T12" s="329"/>
      <c r="U12" s="430"/>
      <c r="V12" s="371"/>
      <c r="W12" s="332"/>
      <c r="X12" s="11" t="s">
        <v>27</v>
      </c>
      <c r="Y12" s="3" t="s">
        <v>100</v>
      </c>
      <c r="Z12" s="11" t="s">
        <v>27</v>
      </c>
      <c r="AA12" s="6"/>
    </row>
    <row r="13" spans="1:30" ht="27" x14ac:dyDescent="0.25">
      <c r="A13" s="420"/>
      <c r="B13" s="420"/>
      <c r="C13" s="420"/>
      <c r="D13" s="484"/>
      <c r="E13" s="377"/>
      <c r="F13" s="352"/>
      <c r="G13" s="352"/>
      <c r="H13" s="355"/>
      <c r="I13" s="402"/>
      <c r="J13" s="408"/>
      <c r="K13" s="408"/>
      <c r="L13" s="8" t="s">
        <v>54</v>
      </c>
      <c r="M13" s="341"/>
      <c r="N13" s="10">
        <v>5</v>
      </c>
      <c r="O13" s="343"/>
      <c r="P13" s="396"/>
      <c r="Q13" s="399"/>
      <c r="R13" s="364"/>
      <c r="S13" s="367"/>
      <c r="T13" s="329"/>
      <c r="U13" s="430"/>
      <c r="V13" s="371"/>
      <c r="W13" s="332"/>
      <c r="X13" s="11" t="s">
        <v>3</v>
      </c>
      <c r="Y13" s="31" t="s">
        <v>100</v>
      </c>
      <c r="Z13" s="11" t="s">
        <v>4</v>
      </c>
      <c r="AA13" s="32"/>
    </row>
    <row r="14" spans="1:30" ht="54" x14ac:dyDescent="0.25">
      <c r="A14" s="420"/>
      <c r="B14" s="420"/>
      <c r="C14" s="420"/>
      <c r="D14" s="484"/>
      <c r="E14" s="377"/>
      <c r="F14" s="352"/>
      <c r="G14" s="352"/>
      <c r="H14" s="355"/>
      <c r="I14" s="402"/>
      <c r="J14" s="408"/>
      <c r="K14" s="408"/>
      <c r="L14" s="8" t="s">
        <v>55</v>
      </c>
      <c r="M14" s="341"/>
      <c r="N14" s="10">
        <v>2</v>
      </c>
      <c r="O14" s="343"/>
      <c r="P14" s="396"/>
      <c r="Q14" s="399"/>
      <c r="R14" s="364"/>
      <c r="S14" s="367"/>
      <c r="T14" s="329"/>
      <c r="U14" s="430"/>
      <c r="V14" s="371"/>
      <c r="W14" s="332"/>
      <c r="X14" s="11" t="s">
        <v>28</v>
      </c>
      <c r="Y14" s="31" t="s">
        <v>100</v>
      </c>
      <c r="Z14" s="11" t="s">
        <v>28</v>
      </c>
      <c r="AA14" s="32" t="s">
        <v>371</v>
      </c>
    </row>
    <row r="15" spans="1:30" ht="23.25" thickBot="1" x14ac:dyDescent="0.3">
      <c r="A15" s="420"/>
      <c r="B15" s="420"/>
      <c r="C15" s="420"/>
      <c r="D15" s="484"/>
      <c r="E15" s="377"/>
      <c r="F15" s="352"/>
      <c r="G15" s="352"/>
      <c r="H15" s="355"/>
      <c r="I15" s="402"/>
      <c r="J15" s="409"/>
      <c r="K15" s="409"/>
      <c r="L15" s="9" t="s">
        <v>57</v>
      </c>
      <c r="M15" s="342"/>
      <c r="N15" s="33">
        <v>2</v>
      </c>
      <c r="O15" s="344"/>
      <c r="P15" s="397"/>
      <c r="Q15" s="400"/>
      <c r="R15" s="365"/>
      <c r="S15" s="368"/>
      <c r="T15" s="330"/>
      <c r="U15" s="431"/>
      <c r="V15" s="372"/>
      <c r="W15" s="333"/>
      <c r="X15" s="14" t="s">
        <v>29</v>
      </c>
      <c r="Y15" s="39" t="s">
        <v>100</v>
      </c>
      <c r="Z15" s="14" t="s">
        <v>29</v>
      </c>
      <c r="AA15" s="115" t="s">
        <v>370</v>
      </c>
    </row>
    <row r="16" spans="1:30" s="109" customFormat="1" ht="33.75" x14ac:dyDescent="0.2">
      <c r="A16" s="420"/>
      <c r="B16" s="420"/>
      <c r="C16" s="420"/>
      <c r="D16" s="484"/>
      <c r="E16" s="376" t="s">
        <v>44</v>
      </c>
      <c r="F16" s="378"/>
      <c r="G16" s="351">
        <v>1</v>
      </c>
      <c r="H16" s="354">
        <v>8</v>
      </c>
      <c r="I16" s="402"/>
      <c r="J16" s="334" t="s">
        <v>369</v>
      </c>
      <c r="K16" s="410" t="s">
        <v>723</v>
      </c>
      <c r="L16" s="7" t="s">
        <v>59</v>
      </c>
      <c r="M16" s="340" t="s">
        <v>98</v>
      </c>
      <c r="N16" s="30">
        <v>3</v>
      </c>
      <c r="O16" s="343">
        <f>((N16*0.6)+(N17*0.1)+(N18*0.1)+(N19*0.1)+(N20*0.1))</f>
        <v>2.7</v>
      </c>
      <c r="P16" s="345">
        <v>1</v>
      </c>
      <c r="Q16" s="348">
        <v>2</v>
      </c>
      <c r="R16" s="363">
        <f>O16*P16*Q16</f>
        <v>5.4</v>
      </c>
      <c r="S16" s="385" t="s">
        <v>122</v>
      </c>
      <c r="T16" s="328">
        <f>G16/170*1</f>
        <v>5.8823529411764705E-3</v>
      </c>
      <c r="U16" s="369">
        <v>1</v>
      </c>
      <c r="V16" s="370">
        <f>R16*U16</f>
        <v>5.4</v>
      </c>
      <c r="W16" s="331" t="str">
        <f>+IF(V16&gt;=500,"ALTO",IF(AND(V16&gt;325,V16&lt;=499),"MEDIO",IF(AND(V16&gt;1,V16&lt;=324),"BAJO",)))</f>
        <v>BAJO</v>
      </c>
      <c r="X16" s="13" t="s">
        <v>26</v>
      </c>
      <c r="Y16" s="4" t="s">
        <v>100</v>
      </c>
      <c r="Z16" s="13" t="s">
        <v>26</v>
      </c>
      <c r="AA16" s="28"/>
    </row>
    <row r="17" spans="1:28" s="109" customFormat="1" ht="15.75" x14ac:dyDescent="0.25">
      <c r="A17" s="420"/>
      <c r="B17" s="420"/>
      <c r="C17" s="420"/>
      <c r="D17" s="484"/>
      <c r="E17" s="377"/>
      <c r="F17" s="379"/>
      <c r="G17" s="352"/>
      <c r="H17" s="355"/>
      <c r="I17" s="402"/>
      <c r="J17" s="335"/>
      <c r="K17" s="411"/>
      <c r="L17" s="8" t="s">
        <v>60</v>
      </c>
      <c r="M17" s="341"/>
      <c r="N17" s="10">
        <v>1</v>
      </c>
      <c r="O17" s="343"/>
      <c r="P17" s="346"/>
      <c r="Q17" s="349"/>
      <c r="R17" s="364"/>
      <c r="S17" s="386"/>
      <c r="T17" s="329"/>
      <c r="U17" s="329"/>
      <c r="V17" s="371"/>
      <c r="W17" s="332"/>
      <c r="X17" s="11" t="s">
        <v>27</v>
      </c>
      <c r="Y17" s="3" t="s">
        <v>100</v>
      </c>
      <c r="Z17" s="11" t="s">
        <v>27</v>
      </c>
      <c r="AA17" s="29"/>
    </row>
    <row r="18" spans="1:28" s="109" customFormat="1" ht="27" x14ac:dyDescent="0.25">
      <c r="A18" s="420"/>
      <c r="B18" s="420"/>
      <c r="C18" s="420"/>
      <c r="D18" s="484"/>
      <c r="E18" s="377"/>
      <c r="F18" s="379"/>
      <c r="G18" s="352"/>
      <c r="H18" s="355"/>
      <c r="I18" s="402"/>
      <c r="J18" s="335"/>
      <c r="K18" s="411"/>
      <c r="L18" s="8" t="s">
        <v>367</v>
      </c>
      <c r="M18" s="341"/>
      <c r="N18" s="10">
        <v>5</v>
      </c>
      <c r="O18" s="343"/>
      <c r="P18" s="346"/>
      <c r="Q18" s="349"/>
      <c r="R18" s="364"/>
      <c r="S18" s="386"/>
      <c r="T18" s="329"/>
      <c r="U18" s="329"/>
      <c r="V18" s="371"/>
      <c r="W18" s="332"/>
      <c r="X18" s="11" t="s">
        <v>38</v>
      </c>
      <c r="Y18" s="44" t="s">
        <v>366</v>
      </c>
      <c r="Z18" s="11" t="s">
        <v>4</v>
      </c>
      <c r="AA18" s="32" t="s">
        <v>127</v>
      </c>
    </row>
    <row r="19" spans="1:28" s="109" customFormat="1" ht="54" x14ac:dyDescent="0.25">
      <c r="A19" s="420"/>
      <c r="B19" s="420"/>
      <c r="C19" s="420"/>
      <c r="D19" s="484"/>
      <c r="E19" s="377"/>
      <c r="F19" s="379"/>
      <c r="G19" s="352"/>
      <c r="H19" s="355"/>
      <c r="I19" s="402"/>
      <c r="J19" s="335"/>
      <c r="K19" s="411"/>
      <c r="L19" s="8" t="s">
        <v>358</v>
      </c>
      <c r="M19" s="341"/>
      <c r="N19" s="10">
        <v>1</v>
      </c>
      <c r="O19" s="343"/>
      <c r="P19" s="346"/>
      <c r="Q19" s="349"/>
      <c r="R19" s="364"/>
      <c r="S19" s="386"/>
      <c r="T19" s="329"/>
      <c r="U19" s="329"/>
      <c r="V19" s="371"/>
      <c r="W19" s="332"/>
      <c r="X19" s="11" t="s">
        <v>28</v>
      </c>
      <c r="Y19" s="36" t="s">
        <v>100</v>
      </c>
      <c r="Z19" s="11" t="s">
        <v>28</v>
      </c>
      <c r="AA19" s="32" t="s">
        <v>364</v>
      </c>
    </row>
    <row r="20" spans="1:28" s="109" customFormat="1" ht="23.25" thickBot="1" x14ac:dyDescent="0.3">
      <c r="A20" s="420"/>
      <c r="B20" s="420"/>
      <c r="C20" s="420"/>
      <c r="D20" s="484"/>
      <c r="E20" s="377"/>
      <c r="F20" s="379"/>
      <c r="G20" s="352"/>
      <c r="H20" s="355"/>
      <c r="I20" s="402"/>
      <c r="J20" s="360"/>
      <c r="K20" s="412"/>
      <c r="L20" s="9" t="s">
        <v>57</v>
      </c>
      <c r="M20" s="342"/>
      <c r="N20" s="33">
        <v>2</v>
      </c>
      <c r="O20" s="344"/>
      <c r="P20" s="347"/>
      <c r="Q20" s="350"/>
      <c r="R20" s="365"/>
      <c r="S20" s="387"/>
      <c r="T20" s="330"/>
      <c r="U20" s="330"/>
      <c r="V20" s="372"/>
      <c r="W20" s="333"/>
      <c r="X20" s="14" t="s">
        <v>29</v>
      </c>
      <c r="Y20" s="39" t="s">
        <v>100</v>
      </c>
      <c r="Z20" s="14" t="s">
        <v>29</v>
      </c>
      <c r="AA20" s="35" t="s">
        <v>363</v>
      </c>
    </row>
    <row r="21" spans="1:28" s="109" customFormat="1" ht="22.5" customHeight="1" x14ac:dyDescent="0.2">
      <c r="A21" s="420"/>
      <c r="B21" s="420"/>
      <c r="C21" s="420"/>
      <c r="D21" s="484"/>
      <c r="E21" s="376" t="s">
        <v>44</v>
      </c>
      <c r="F21" s="351"/>
      <c r="G21" s="351">
        <v>1</v>
      </c>
      <c r="H21" s="354">
        <v>8</v>
      </c>
      <c r="I21" s="402"/>
      <c r="J21" s="334" t="s">
        <v>362</v>
      </c>
      <c r="K21" s="337" t="s">
        <v>447</v>
      </c>
      <c r="L21" s="7" t="s">
        <v>61</v>
      </c>
      <c r="M21" s="340"/>
      <c r="N21" s="30">
        <v>3</v>
      </c>
      <c r="O21" s="343">
        <f>((N21*0.6)+(N22*0.1)+(N23*0.1)+(N24*0.1)+(N25*0.1))</f>
        <v>2.7</v>
      </c>
      <c r="P21" s="345">
        <v>3</v>
      </c>
      <c r="Q21" s="348">
        <v>4</v>
      </c>
      <c r="R21" s="363">
        <f>O21*P21*Q21</f>
        <v>32.400000000000006</v>
      </c>
      <c r="S21" s="366" t="str">
        <f>+IF(R21&gt;100,"Riesgo_INTOLERABLE",IF(AND(R21&gt;65,R21&lt;=100),"Riesgo_IMPORTANTE",IF(AND(R21&gt;37,R21&lt;=65),"Riesgo_MODERADO",IF(AND(R21&gt;16,R21&lt;=37),"Riesgo_TOLERABLE",IF(AND(R21&gt;=15),"Riesgo_BAJO")))))</f>
        <v>Riesgo_TOLERABLE</v>
      </c>
      <c r="T21" s="328">
        <f>G21/170*1</f>
        <v>5.8823529411764705E-3</v>
      </c>
      <c r="U21" s="369">
        <v>1</v>
      </c>
      <c r="V21" s="370">
        <f>R21*U21</f>
        <v>32.400000000000006</v>
      </c>
      <c r="W21" s="331" t="str">
        <f>+IF(V21&gt;=500,"ALTO",IF(AND(V21&gt;325,V21&lt;=499),"MEDIO",IF(AND(V21&gt;1,V21&lt;=324),"BAJO",)))</f>
        <v>BAJO</v>
      </c>
      <c r="X21" s="13" t="s">
        <v>26</v>
      </c>
      <c r="Y21" s="4" t="s">
        <v>100</v>
      </c>
      <c r="Z21" s="13" t="s">
        <v>26</v>
      </c>
      <c r="AA21" s="28"/>
    </row>
    <row r="22" spans="1:28" s="109" customFormat="1" ht="15.75" x14ac:dyDescent="0.25">
      <c r="A22" s="420"/>
      <c r="B22" s="420"/>
      <c r="C22" s="420"/>
      <c r="D22" s="484"/>
      <c r="E22" s="377"/>
      <c r="F22" s="352"/>
      <c r="G22" s="352"/>
      <c r="H22" s="355"/>
      <c r="I22" s="402"/>
      <c r="J22" s="335"/>
      <c r="K22" s="383"/>
      <c r="L22" s="8" t="s">
        <v>62</v>
      </c>
      <c r="M22" s="341"/>
      <c r="N22" s="10">
        <v>1</v>
      </c>
      <c r="O22" s="343"/>
      <c r="P22" s="346"/>
      <c r="Q22" s="349"/>
      <c r="R22" s="364"/>
      <c r="S22" s="367"/>
      <c r="T22" s="329"/>
      <c r="U22" s="329"/>
      <c r="V22" s="371"/>
      <c r="W22" s="332"/>
      <c r="X22" s="11" t="s">
        <v>27</v>
      </c>
      <c r="Y22" s="3" t="s">
        <v>100</v>
      </c>
      <c r="Z22" s="11" t="s">
        <v>27</v>
      </c>
      <c r="AA22" s="29"/>
    </row>
    <row r="23" spans="1:28" s="109" customFormat="1" ht="27" x14ac:dyDescent="0.25">
      <c r="A23" s="420"/>
      <c r="B23" s="420"/>
      <c r="C23" s="420"/>
      <c r="D23" s="484"/>
      <c r="E23" s="377"/>
      <c r="F23" s="352"/>
      <c r="G23" s="352"/>
      <c r="H23" s="355"/>
      <c r="I23" s="402"/>
      <c r="J23" s="335"/>
      <c r="K23" s="383"/>
      <c r="L23" s="8" t="s">
        <v>63</v>
      </c>
      <c r="M23" s="341"/>
      <c r="N23" s="10">
        <v>5</v>
      </c>
      <c r="O23" s="343"/>
      <c r="P23" s="346"/>
      <c r="Q23" s="349"/>
      <c r="R23" s="364"/>
      <c r="S23" s="367"/>
      <c r="T23" s="329"/>
      <c r="U23" s="329"/>
      <c r="V23" s="371"/>
      <c r="W23" s="332"/>
      <c r="X23" s="11" t="s">
        <v>4</v>
      </c>
      <c r="Y23" s="44" t="s">
        <v>360</v>
      </c>
      <c r="Z23" s="11" t="s">
        <v>36</v>
      </c>
      <c r="AA23" s="32" t="s">
        <v>413</v>
      </c>
    </row>
    <row r="24" spans="1:28" s="109" customFormat="1" ht="54" x14ac:dyDescent="0.25">
      <c r="A24" s="420"/>
      <c r="B24" s="420"/>
      <c r="C24" s="420"/>
      <c r="D24" s="484"/>
      <c r="E24" s="377"/>
      <c r="F24" s="352"/>
      <c r="G24" s="352"/>
      <c r="H24" s="355"/>
      <c r="I24" s="402"/>
      <c r="J24" s="335"/>
      <c r="K24" s="383"/>
      <c r="L24" s="8" t="s">
        <v>358</v>
      </c>
      <c r="M24" s="341"/>
      <c r="N24" s="10">
        <v>1</v>
      </c>
      <c r="O24" s="343"/>
      <c r="P24" s="346"/>
      <c r="Q24" s="349"/>
      <c r="R24" s="364"/>
      <c r="S24" s="367"/>
      <c r="T24" s="329"/>
      <c r="U24" s="329"/>
      <c r="V24" s="371"/>
      <c r="W24" s="332"/>
      <c r="X24" s="11" t="s">
        <v>28</v>
      </c>
      <c r="Y24" s="44" t="s">
        <v>100</v>
      </c>
      <c r="Z24" s="11" t="s">
        <v>28</v>
      </c>
      <c r="AA24" s="32" t="s">
        <v>357</v>
      </c>
    </row>
    <row r="25" spans="1:28" s="109" customFormat="1" ht="45.75" thickBot="1" x14ac:dyDescent="0.3">
      <c r="A25" s="420"/>
      <c r="B25" s="420"/>
      <c r="C25" s="420"/>
      <c r="D25" s="484"/>
      <c r="E25" s="377"/>
      <c r="F25" s="352"/>
      <c r="G25" s="352"/>
      <c r="H25" s="355"/>
      <c r="I25" s="402"/>
      <c r="J25" s="360"/>
      <c r="K25" s="482"/>
      <c r="L25" s="9" t="s">
        <v>56</v>
      </c>
      <c r="M25" s="342"/>
      <c r="N25" s="33">
        <v>2</v>
      </c>
      <c r="O25" s="344"/>
      <c r="P25" s="347"/>
      <c r="Q25" s="350"/>
      <c r="R25" s="365"/>
      <c r="S25" s="368"/>
      <c r="T25" s="330"/>
      <c r="U25" s="330"/>
      <c r="V25" s="372"/>
      <c r="W25" s="333"/>
      <c r="X25" s="14" t="s">
        <v>29</v>
      </c>
      <c r="Y25" s="45" t="s">
        <v>100</v>
      </c>
      <c r="Z25" s="14" t="s">
        <v>29</v>
      </c>
      <c r="AA25" s="35" t="s">
        <v>356</v>
      </c>
    </row>
    <row r="26" spans="1:28" s="109" customFormat="1" ht="78.75" hidden="1" x14ac:dyDescent="0.2">
      <c r="A26" s="420"/>
      <c r="B26" s="420"/>
      <c r="C26" s="420"/>
      <c r="D26" s="484"/>
      <c r="E26" s="376" t="s">
        <v>44</v>
      </c>
      <c r="F26" s="378"/>
      <c r="G26" s="351">
        <v>1</v>
      </c>
      <c r="H26" s="354">
        <v>8</v>
      </c>
      <c r="I26" s="402"/>
      <c r="J26" s="334" t="s">
        <v>355</v>
      </c>
      <c r="K26" s="337" t="s">
        <v>354</v>
      </c>
      <c r="L26" s="7" t="s">
        <v>66</v>
      </c>
      <c r="M26" s="340" t="s">
        <v>98</v>
      </c>
      <c r="N26" s="30">
        <v>6</v>
      </c>
      <c r="O26" s="343">
        <f>((N26*0.6)+(N27*0.1)+(N28*0.1)+(N29*0.1)+(N30*0.1))</f>
        <v>5.8999999999999986</v>
      </c>
      <c r="P26" s="345">
        <v>2</v>
      </c>
      <c r="Q26" s="348">
        <v>1</v>
      </c>
      <c r="R26" s="363">
        <f>O26*P26*Q26</f>
        <v>11.799999999999997</v>
      </c>
      <c r="S26" s="385" t="s">
        <v>122</v>
      </c>
      <c r="T26" s="328">
        <f>G26/170*1</f>
        <v>5.8823529411764705E-3</v>
      </c>
      <c r="U26" s="369">
        <v>1</v>
      </c>
      <c r="V26" s="370">
        <f>R26*U26</f>
        <v>11.799999999999997</v>
      </c>
      <c r="W26" s="331" t="str">
        <f>+IF(V26&gt;=500,"ALTO",IF(AND(V26&gt;325,V26&lt;=499),"MEDIO",IF(AND(V26&gt;1,V26&lt;=324),"BAJO",)))</f>
        <v>BAJO</v>
      </c>
      <c r="X26" s="13" t="s">
        <v>26</v>
      </c>
      <c r="Y26" s="114" t="s">
        <v>100</v>
      </c>
      <c r="Z26" s="13" t="s">
        <v>26</v>
      </c>
      <c r="AA26" s="32"/>
    </row>
    <row r="27" spans="1:28" s="109" customFormat="1" ht="45" hidden="1" x14ac:dyDescent="0.25">
      <c r="A27" s="420"/>
      <c r="B27" s="420"/>
      <c r="C27" s="420"/>
      <c r="D27" s="484"/>
      <c r="E27" s="377"/>
      <c r="F27" s="379"/>
      <c r="G27" s="352"/>
      <c r="H27" s="355"/>
      <c r="I27" s="402"/>
      <c r="J27" s="335"/>
      <c r="K27" s="383"/>
      <c r="L27" s="8" t="s">
        <v>67</v>
      </c>
      <c r="M27" s="341"/>
      <c r="N27" s="10">
        <v>5</v>
      </c>
      <c r="O27" s="343"/>
      <c r="P27" s="346"/>
      <c r="Q27" s="349"/>
      <c r="R27" s="364"/>
      <c r="S27" s="386"/>
      <c r="T27" s="329"/>
      <c r="U27" s="329"/>
      <c r="V27" s="371"/>
      <c r="W27" s="332"/>
      <c r="X27" s="11" t="s">
        <v>27</v>
      </c>
      <c r="Y27" s="37" t="s">
        <v>100</v>
      </c>
      <c r="Z27" s="11" t="s">
        <v>27</v>
      </c>
      <c r="AA27" s="29"/>
    </row>
    <row r="28" spans="1:28" s="109" customFormat="1" ht="33.75" hidden="1" x14ac:dyDescent="0.25">
      <c r="A28" s="420"/>
      <c r="B28" s="420"/>
      <c r="C28" s="420"/>
      <c r="D28" s="484"/>
      <c r="E28" s="377"/>
      <c r="F28" s="379"/>
      <c r="G28" s="352"/>
      <c r="H28" s="355"/>
      <c r="I28" s="402"/>
      <c r="J28" s="335"/>
      <c r="K28" s="383"/>
      <c r="L28" s="8" t="s">
        <v>68</v>
      </c>
      <c r="M28" s="341"/>
      <c r="N28" s="10">
        <v>6</v>
      </c>
      <c r="O28" s="343"/>
      <c r="P28" s="346"/>
      <c r="Q28" s="349"/>
      <c r="R28" s="364"/>
      <c r="S28" s="386"/>
      <c r="T28" s="329"/>
      <c r="U28" s="329"/>
      <c r="V28" s="371"/>
      <c r="W28" s="332"/>
      <c r="X28" s="11" t="s">
        <v>4</v>
      </c>
      <c r="Y28" s="31" t="s">
        <v>100</v>
      </c>
      <c r="Z28" s="11" t="s">
        <v>36</v>
      </c>
      <c r="AA28" s="32"/>
    </row>
    <row r="29" spans="1:28" s="109" customFormat="1" ht="54" hidden="1" x14ac:dyDescent="0.25">
      <c r="A29" s="420"/>
      <c r="B29" s="420"/>
      <c r="C29" s="420"/>
      <c r="D29" s="484"/>
      <c r="E29" s="377"/>
      <c r="F29" s="379"/>
      <c r="G29" s="352"/>
      <c r="H29" s="355"/>
      <c r="I29" s="402"/>
      <c r="J29" s="335"/>
      <c r="K29" s="383"/>
      <c r="L29" s="8" t="s">
        <v>353</v>
      </c>
      <c r="M29" s="341"/>
      <c r="N29" s="10">
        <v>6</v>
      </c>
      <c r="O29" s="343"/>
      <c r="P29" s="346"/>
      <c r="Q29" s="349"/>
      <c r="R29" s="364"/>
      <c r="S29" s="386"/>
      <c r="T29" s="329"/>
      <c r="U29" s="329"/>
      <c r="V29" s="371"/>
      <c r="W29" s="332"/>
      <c r="X29" s="11" t="s">
        <v>28</v>
      </c>
      <c r="Y29" s="38" t="s">
        <v>352</v>
      </c>
      <c r="Z29" s="11" t="s">
        <v>28</v>
      </c>
      <c r="AA29" s="32" t="s">
        <v>351</v>
      </c>
    </row>
    <row r="30" spans="1:28" s="109" customFormat="1" ht="16.5" hidden="1" customHeight="1" thickBot="1" x14ac:dyDescent="0.3">
      <c r="A30" s="420"/>
      <c r="B30" s="420"/>
      <c r="C30" s="420"/>
      <c r="D30" s="484"/>
      <c r="E30" s="377"/>
      <c r="F30" s="379"/>
      <c r="G30" s="352"/>
      <c r="H30" s="355"/>
      <c r="I30" s="402"/>
      <c r="J30" s="336"/>
      <c r="K30" s="384"/>
      <c r="L30" s="9" t="s">
        <v>69</v>
      </c>
      <c r="M30" s="342"/>
      <c r="N30" s="33">
        <v>6</v>
      </c>
      <c r="O30" s="344"/>
      <c r="P30" s="347"/>
      <c r="Q30" s="350"/>
      <c r="R30" s="365"/>
      <c r="S30" s="387"/>
      <c r="T30" s="330"/>
      <c r="U30" s="330"/>
      <c r="V30" s="372"/>
      <c r="W30" s="333"/>
      <c r="X30" s="14" t="s">
        <v>29</v>
      </c>
      <c r="Y30" s="44" t="s">
        <v>113</v>
      </c>
      <c r="Z30" s="14" t="s">
        <v>29</v>
      </c>
      <c r="AA30" s="113" t="s">
        <v>114</v>
      </c>
      <c r="AB30" s="112"/>
    </row>
    <row r="31" spans="1:28" s="109" customFormat="1" ht="33.75" customHeight="1" x14ac:dyDescent="0.2">
      <c r="A31" s="420"/>
      <c r="B31" s="420"/>
      <c r="C31" s="420"/>
      <c r="D31" s="484"/>
      <c r="E31" s="376" t="s">
        <v>44</v>
      </c>
      <c r="F31" s="378"/>
      <c r="G31" s="351">
        <v>1</v>
      </c>
      <c r="H31" s="354">
        <v>8</v>
      </c>
      <c r="I31" s="402"/>
      <c r="J31" s="334" t="s">
        <v>70</v>
      </c>
      <c r="K31" s="337" t="s">
        <v>436</v>
      </c>
      <c r="L31" s="7" t="s">
        <v>349</v>
      </c>
      <c r="M31" s="340" t="s">
        <v>98</v>
      </c>
      <c r="N31" s="30">
        <v>6</v>
      </c>
      <c r="O31" s="343">
        <f>((N31*0.6)+(N32*0.1)+(N33*0.1)+(N34*0.1)+(N35*0.1))</f>
        <v>5.2</v>
      </c>
      <c r="P31" s="345">
        <v>2</v>
      </c>
      <c r="Q31" s="348">
        <v>2</v>
      </c>
      <c r="R31" s="363">
        <f>O31*P31*Q31</f>
        <v>20.8</v>
      </c>
      <c r="S31" s="366" t="str">
        <f>+IF(R31&gt;100,"Riesgo_ INTOLERABLE",IF(AND(R31&gt;65,R31&lt;=100),"Riesgo_ IMPORTANTE",IF(AND(R31&gt;37,R31&lt;=65),"Riesgo_ MODERADO",IF(AND(R31&gt;16,R31&lt;=37),"Riesgo_ TOLERABLE",IF(AND(R31&gt;=15),"Riesgo_BAJO")))))</f>
        <v>Riesgo_ TOLERABLE</v>
      </c>
      <c r="T31" s="328">
        <f>G31/170*1</f>
        <v>5.8823529411764705E-3</v>
      </c>
      <c r="U31" s="369">
        <v>1</v>
      </c>
      <c r="V31" s="370">
        <f>R31*U31</f>
        <v>20.8</v>
      </c>
      <c r="W31" s="331" t="s">
        <v>126</v>
      </c>
      <c r="X31" s="13" t="s">
        <v>26</v>
      </c>
      <c r="Y31" s="4" t="s">
        <v>100</v>
      </c>
      <c r="Z31" s="13" t="s">
        <v>26</v>
      </c>
      <c r="AA31" s="110"/>
    </row>
    <row r="32" spans="1:28" s="109" customFormat="1" ht="15.75" x14ac:dyDescent="0.25">
      <c r="A32" s="420"/>
      <c r="B32" s="420"/>
      <c r="C32" s="420"/>
      <c r="D32" s="484"/>
      <c r="E32" s="377"/>
      <c r="F32" s="379"/>
      <c r="G32" s="352"/>
      <c r="H32" s="355"/>
      <c r="I32" s="402"/>
      <c r="J32" s="335"/>
      <c r="K32" s="383"/>
      <c r="L32" s="8" t="s">
        <v>62</v>
      </c>
      <c r="M32" s="341"/>
      <c r="N32" s="10">
        <v>1</v>
      </c>
      <c r="O32" s="343"/>
      <c r="P32" s="346"/>
      <c r="Q32" s="349"/>
      <c r="R32" s="364"/>
      <c r="S32" s="367"/>
      <c r="T32" s="329"/>
      <c r="U32" s="329"/>
      <c r="V32" s="371"/>
      <c r="W32" s="332"/>
      <c r="X32" s="11" t="s">
        <v>27</v>
      </c>
      <c r="Y32" s="3" t="s">
        <v>100</v>
      </c>
      <c r="Z32" s="11" t="s">
        <v>27</v>
      </c>
      <c r="AA32" s="29"/>
    </row>
    <row r="33" spans="1:27" s="109" customFormat="1" ht="33.75" x14ac:dyDescent="0.25">
      <c r="A33" s="420"/>
      <c r="B33" s="420"/>
      <c r="C33" s="420"/>
      <c r="D33" s="484"/>
      <c r="E33" s="377"/>
      <c r="F33" s="379"/>
      <c r="G33" s="352"/>
      <c r="H33" s="355"/>
      <c r="I33" s="402"/>
      <c r="J33" s="335"/>
      <c r="K33" s="383"/>
      <c r="L33" s="8" t="s">
        <v>72</v>
      </c>
      <c r="M33" s="341"/>
      <c r="N33" s="10">
        <v>6</v>
      </c>
      <c r="O33" s="343"/>
      <c r="P33" s="346"/>
      <c r="Q33" s="349"/>
      <c r="R33" s="364"/>
      <c r="S33" s="367"/>
      <c r="T33" s="329"/>
      <c r="U33" s="329"/>
      <c r="V33" s="371"/>
      <c r="W33" s="332"/>
      <c r="X33" s="11" t="s">
        <v>4</v>
      </c>
      <c r="Y33" s="31" t="s">
        <v>348</v>
      </c>
      <c r="Z33" s="11" t="s">
        <v>36</v>
      </c>
      <c r="AA33" s="32" t="s">
        <v>347</v>
      </c>
    </row>
    <row r="34" spans="1:27" s="109" customFormat="1" ht="54" x14ac:dyDescent="0.25">
      <c r="A34" s="420"/>
      <c r="B34" s="420"/>
      <c r="C34" s="420"/>
      <c r="D34" s="484"/>
      <c r="E34" s="377"/>
      <c r="F34" s="379"/>
      <c r="G34" s="352"/>
      <c r="H34" s="355"/>
      <c r="I34" s="402"/>
      <c r="J34" s="335"/>
      <c r="K34" s="383"/>
      <c r="L34" s="8" t="s">
        <v>73</v>
      </c>
      <c r="M34" s="341"/>
      <c r="N34" s="10">
        <v>4</v>
      </c>
      <c r="O34" s="343"/>
      <c r="P34" s="346"/>
      <c r="Q34" s="349"/>
      <c r="R34" s="364"/>
      <c r="S34" s="367"/>
      <c r="T34" s="329"/>
      <c r="U34" s="329"/>
      <c r="V34" s="371"/>
      <c r="W34" s="332"/>
      <c r="X34" s="11" t="s">
        <v>28</v>
      </c>
      <c r="Y34" s="44" t="s">
        <v>100</v>
      </c>
      <c r="Z34" s="11" t="s">
        <v>28</v>
      </c>
      <c r="AA34" s="32" t="s">
        <v>416</v>
      </c>
    </row>
    <row r="35" spans="1:27" s="109" customFormat="1" ht="34.5" thickBot="1" x14ac:dyDescent="0.3">
      <c r="A35" s="420"/>
      <c r="B35" s="420"/>
      <c r="C35" s="420"/>
      <c r="D35" s="484"/>
      <c r="E35" s="377"/>
      <c r="F35" s="379"/>
      <c r="G35" s="352"/>
      <c r="H35" s="355"/>
      <c r="I35" s="403"/>
      <c r="J35" s="336"/>
      <c r="K35" s="384"/>
      <c r="L35" s="9" t="s">
        <v>345</v>
      </c>
      <c r="M35" s="342"/>
      <c r="N35" s="33">
        <v>5</v>
      </c>
      <c r="O35" s="344"/>
      <c r="P35" s="347"/>
      <c r="Q35" s="350"/>
      <c r="R35" s="365"/>
      <c r="S35" s="368"/>
      <c r="T35" s="330"/>
      <c r="U35" s="330"/>
      <c r="V35" s="372"/>
      <c r="W35" s="333"/>
      <c r="X35" s="14" t="s">
        <v>29</v>
      </c>
      <c r="Y35" s="39" t="s">
        <v>100</v>
      </c>
      <c r="Z35" s="14" t="s">
        <v>29</v>
      </c>
      <c r="AA35" s="35" t="s">
        <v>103</v>
      </c>
    </row>
    <row r="36" spans="1:27" s="109" customFormat="1" ht="22.5" hidden="1" customHeight="1" x14ac:dyDescent="0.2">
      <c r="A36" s="420"/>
      <c r="B36" s="420"/>
      <c r="C36" s="420"/>
      <c r="D36" s="484"/>
      <c r="E36" s="376" t="s">
        <v>44</v>
      </c>
      <c r="F36" s="378"/>
      <c r="G36" s="351">
        <v>1</v>
      </c>
      <c r="H36" s="354">
        <v>8</v>
      </c>
      <c r="I36" s="388"/>
      <c r="J36" s="334" t="s">
        <v>47</v>
      </c>
      <c r="K36" s="337" t="s">
        <v>343</v>
      </c>
      <c r="L36" s="7" t="s">
        <v>342</v>
      </c>
      <c r="M36" s="340" t="s">
        <v>98</v>
      </c>
      <c r="N36" s="30">
        <v>1</v>
      </c>
      <c r="O36" s="343">
        <f>((N36*0.6)+(N37*0.1)+(N38*0.1)+(N39*0.1)+(N40*0.1))</f>
        <v>0.99999999999999989</v>
      </c>
      <c r="P36" s="345">
        <v>2</v>
      </c>
      <c r="Q36" s="348">
        <v>5</v>
      </c>
      <c r="R36" s="363">
        <f>O36*P36*Q36</f>
        <v>9.9999999999999982</v>
      </c>
      <c r="S36" s="385" t="s">
        <v>122</v>
      </c>
      <c r="T36" s="328">
        <f>G36/170*1</f>
        <v>5.8823529411764705E-3</v>
      </c>
      <c r="U36" s="369">
        <v>1</v>
      </c>
      <c r="V36" s="370">
        <f>R36*U36</f>
        <v>9.9999999999999982</v>
      </c>
      <c r="W36" s="331" t="str">
        <f>+IF(V36&gt;=500,"ALTO",IF(AND(V36&gt;325,V36&lt;=499),"MEDIO",IF(AND(V36&gt;1,V36&lt;=324),"BAJO",)))</f>
        <v>BAJO</v>
      </c>
      <c r="X36" s="13" t="s">
        <v>26</v>
      </c>
      <c r="Y36" s="4" t="s">
        <v>100</v>
      </c>
      <c r="Z36" s="13" t="s">
        <v>26</v>
      </c>
      <c r="AA36" s="110"/>
    </row>
    <row r="37" spans="1:27" s="109" customFormat="1" ht="15.75" hidden="1" customHeight="1" x14ac:dyDescent="0.25">
      <c r="A37" s="420"/>
      <c r="B37" s="420"/>
      <c r="C37" s="420"/>
      <c r="D37" s="484"/>
      <c r="E37" s="377"/>
      <c r="F37" s="379"/>
      <c r="G37" s="352"/>
      <c r="H37" s="355"/>
      <c r="I37" s="389"/>
      <c r="J37" s="335"/>
      <c r="K37" s="383"/>
      <c r="L37" s="8" t="s">
        <v>94</v>
      </c>
      <c r="M37" s="341"/>
      <c r="N37" s="10">
        <v>1</v>
      </c>
      <c r="O37" s="343"/>
      <c r="P37" s="346"/>
      <c r="Q37" s="349"/>
      <c r="R37" s="364"/>
      <c r="S37" s="386"/>
      <c r="T37" s="329"/>
      <c r="U37" s="329"/>
      <c r="V37" s="371"/>
      <c r="W37" s="332"/>
      <c r="X37" s="11" t="s">
        <v>27</v>
      </c>
      <c r="Y37" s="3" t="s">
        <v>100</v>
      </c>
      <c r="Z37" s="11" t="s">
        <v>27</v>
      </c>
      <c r="AA37" s="29"/>
    </row>
    <row r="38" spans="1:27" s="109" customFormat="1" ht="33.75" hidden="1" x14ac:dyDescent="0.25">
      <c r="A38" s="420"/>
      <c r="B38" s="420"/>
      <c r="C38" s="420"/>
      <c r="D38" s="484"/>
      <c r="E38" s="377"/>
      <c r="F38" s="379"/>
      <c r="G38" s="352"/>
      <c r="H38" s="355"/>
      <c r="I38" s="389"/>
      <c r="J38" s="335"/>
      <c r="K38" s="383"/>
      <c r="L38" s="8" t="s">
        <v>341</v>
      </c>
      <c r="M38" s="341"/>
      <c r="N38" s="10">
        <v>1</v>
      </c>
      <c r="O38" s="343"/>
      <c r="P38" s="346"/>
      <c r="Q38" s="349"/>
      <c r="R38" s="364"/>
      <c r="S38" s="386"/>
      <c r="T38" s="329"/>
      <c r="U38" s="329"/>
      <c r="V38" s="371"/>
      <c r="W38" s="332"/>
      <c r="X38" s="11" t="s">
        <v>4</v>
      </c>
      <c r="Y38" s="31" t="s">
        <v>100</v>
      </c>
      <c r="Z38" s="11" t="s">
        <v>36</v>
      </c>
      <c r="AA38" s="32" t="s">
        <v>340</v>
      </c>
    </row>
    <row r="39" spans="1:27" s="109" customFormat="1" ht="54" hidden="1" x14ac:dyDescent="0.25">
      <c r="A39" s="420"/>
      <c r="B39" s="420"/>
      <c r="C39" s="420"/>
      <c r="D39" s="484"/>
      <c r="E39" s="377"/>
      <c r="F39" s="379"/>
      <c r="G39" s="352"/>
      <c r="H39" s="355"/>
      <c r="I39" s="389"/>
      <c r="J39" s="335"/>
      <c r="K39" s="383"/>
      <c r="L39" s="8" t="s">
        <v>55</v>
      </c>
      <c r="M39" s="341"/>
      <c r="N39" s="10">
        <v>1</v>
      </c>
      <c r="O39" s="343"/>
      <c r="P39" s="346"/>
      <c r="Q39" s="349"/>
      <c r="R39" s="364"/>
      <c r="S39" s="386"/>
      <c r="T39" s="329"/>
      <c r="U39" s="329"/>
      <c r="V39" s="371"/>
      <c r="W39" s="332"/>
      <c r="X39" s="11" t="s">
        <v>28</v>
      </c>
      <c r="Y39" s="31" t="s">
        <v>339</v>
      </c>
      <c r="Z39" s="11" t="s">
        <v>28</v>
      </c>
      <c r="AA39" s="32" t="s">
        <v>127</v>
      </c>
    </row>
    <row r="40" spans="1:27" s="109" customFormat="1" ht="45.75" hidden="1" thickBot="1" x14ac:dyDescent="0.3">
      <c r="A40" s="420"/>
      <c r="B40" s="420"/>
      <c r="C40" s="420"/>
      <c r="D40" s="484"/>
      <c r="E40" s="377"/>
      <c r="F40" s="379"/>
      <c r="G40" s="352"/>
      <c r="H40" s="355"/>
      <c r="I40" s="389"/>
      <c r="J40" s="336"/>
      <c r="K40" s="384"/>
      <c r="L40" s="9" t="s">
        <v>338</v>
      </c>
      <c r="M40" s="342"/>
      <c r="N40" s="33">
        <v>1</v>
      </c>
      <c r="O40" s="344"/>
      <c r="P40" s="347"/>
      <c r="Q40" s="350"/>
      <c r="R40" s="365"/>
      <c r="S40" s="387"/>
      <c r="T40" s="330"/>
      <c r="U40" s="330"/>
      <c r="V40" s="372"/>
      <c r="W40" s="333"/>
      <c r="X40" s="14" t="s">
        <v>29</v>
      </c>
      <c r="Y40" s="45" t="s">
        <v>417</v>
      </c>
      <c r="Z40" s="14" t="s">
        <v>29</v>
      </c>
      <c r="AA40" s="35" t="s">
        <v>418</v>
      </c>
    </row>
    <row r="41" spans="1:27" s="109" customFormat="1" ht="22.5" customHeight="1" x14ac:dyDescent="0.2">
      <c r="A41" s="420"/>
      <c r="B41" s="420"/>
      <c r="C41" s="420"/>
      <c r="D41" s="484"/>
      <c r="E41" s="376" t="s">
        <v>44</v>
      </c>
      <c r="F41" s="378"/>
      <c r="G41" s="351">
        <v>1</v>
      </c>
      <c r="H41" s="354">
        <v>8</v>
      </c>
      <c r="I41" s="389"/>
      <c r="J41" s="334" t="s">
        <v>82</v>
      </c>
      <c r="K41" s="337" t="s">
        <v>337</v>
      </c>
      <c r="L41" s="7" t="s">
        <v>336</v>
      </c>
      <c r="M41" s="340" t="s">
        <v>98</v>
      </c>
      <c r="N41" s="30">
        <v>2</v>
      </c>
      <c r="O41" s="343">
        <f>((N41*0.6)+(N42*0.1)+(N43*0.1)+(N44*0.1)+(N45*0.1))</f>
        <v>1.7000000000000002</v>
      </c>
      <c r="P41" s="345">
        <v>2</v>
      </c>
      <c r="Q41" s="348">
        <v>5</v>
      </c>
      <c r="R41" s="363">
        <f>O41*P41*Q41</f>
        <v>17</v>
      </c>
      <c r="S41" s="366" t="str">
        <f>+IF(R41&gt;100,"Riesgo_ INTOLERABLE",IF(AND(R41&gt;65,R41&lt;=100),"Riesgo_ IMPORTANTE",IF(AND(R41&gt;37,R41&lt;=65),"Riesgo_ MODERADO",IF(AND(R41&gt;16,R41&lt;=37),"Riesgo_ TOLERABLE",IF(AND(R41&gt;=15),"Riesgo_BAJO")))))</f>
        <v>Riesgo_ TOLERABLE</v>
      </c>
      <c r="T41" s="328">
        <f>G41/170*1</f>
        <v>5.8823529411764705E-3</v>
      </c>
      <c r="U41" s="369">
        <v>1</v>
      </c>
      <c r="V41" s="370">
        <f>R41*U41</f>
        <v>17</v>
      </c>
      <c r="W41" s="331" t="str">
        <f>+IF(V41&gt;=500,"ALTO",IF(AND(V41&gt;325,V41&lt;=499),"MEDIO",IF(AND(V41&gt;1,V41&lt;=324),"BAJO",)))</f>
        <v>BAJO</v>
      </c>
      <c r="X41" s="13" t="s">
        <v>26</v>
      </c>
      <c r="Y41" s="4" t="s">
        <v>100</v>
      </c>
      <c r="Z41" s="13" t="s">
        <v>26</v>
      </c>
      <c r="AA41" s="110"/>
    </row>
    <row r="42" spans="1:27" s="109" customFormat="1" ht="15.75" customHeight="1" x14ac:dyDescent="0.25">
      <c r="A42" s="420"/>
      <c r="B42" s="420"/>
      <c r="C42" s="420"/>
      <c r="D42" s="484"/>
      <c r="E42" s="377"/>
      <c r="F42" s="379"/>
      <c r="G42" s="352"/>
      <c r="H42" s="355"/>
      <c r="I42" s="389"/>
      <c r="J42" s="335"/>
      <c r="K42" s="383"/>
      <c r="L42" s="8" t="s">
        <v>60</v>
      </c>
      <c r="M42" s="341"/>
      <c r="N42" s="10">
        <v>1</v>
      </c>
      <c r="O42" s="343"/>
      <c r="P42" s="346"/>
      <c r="Q42" s="349"/>
      <c r="R42" s="364"/>
      <c r="S42" s="367"/>
      <c r="T42" s="329"/>
      <c r="U42" s="329"/>
      <c r="V42" s="371"/>
      <c r="W42" s="332"/>
      <c r="X42" s="11" t="s">
        <v>27</v>
      </c>
      <c r="Y42" s="3" t="s">
        <v>100</v>
      </c>
      <c r="Z42" s="11" t="s">
        <v>27</v>
      </c>
      <c r="AA42" s="29"/>
    </row>
    <row r="43" spans="1:27" s="109" customFormat="1" ht="33.75" x14ac:dyDescent="0.25">
      <c r="A43" s="420"/>
      <c r="B43" s="420"/>
      <c r="C43" s="420"/>
      <c r="D43" s="484"/>
      <c r="E43" s="377"/>
      <c r="F43" s="379"/>
      <c r="G43" s="352"/>
      <c r="H43" s="355"/>
      <c r="I43" s="389"/>
      <c r="J43" s="335"/>
      <c r="K43" s="383"/>
      <c r="L43" s="8" t="s">
        <v>335</v>
      </c>
      <c r="M43" s="341"/>
      <c r="N43" s="10">
        <v>1</v>
      </c>
      <c r="O43" s="343"/>
      <c r="P43" s="346"/>
      <c r="Q43" s="349"/>
      <c r="R43" s="364"/>
      <c r="S43" s="367"/>
      <c r="T43" s="329"/>
      <c r="U43" s="329"/>
      <c r="V43" s="371"/>
      <c r="W43" s="332"/>
      <c r="X43" s="11" t="s">
        <v>4</v>
      </c>
      <c r="Y43" s="111" t="s">
        <v>100</v>
      </c>
      <c r="Z43" s="11" t="s">
        <v>36</v>
      </c>
      <c r="AA43" s="32"/>
    </row>
    <row r="44" spans="1:27" s="109" customFormat="1" ht="54" x14ac:dyDescent="0.25">
      <c r="A44" s="420"/>
      <c r="B44" s="420"/>
      <c r="C44" s="420"/>
      <c r="D44" s="484"/>
      <c r="E44" s="377"/>
      <c r="F44" s="379"/>
      <c r="G44" s="352"/>
      <c r="H44" s="355"/>
      <c r="I44" s="389"/>
      <c r="J44" s="335"/>
      <c r="K44" s="383"/>
      <c r="L44" s="8" t="s">
        <v>55</v>
      </c>
      <c r="M44" s="341"/>
      <c r="N44" s="10">
        <v>1</v>
      </c>
      <c r="O44" s="343"/>
      <c r="P44" s="346"/>
      <c r="Q44" s="349"/>
      <c r="R44" s="364"/>
      <c r="S44" s="367"/>
      <c r="T44" s="329"/>
      <c r="U44" s="329"/>
      <c r="V44" s="371"/>
      <c r="W44" s="332"/>
      <c r="X44" s="11" t="s">
        <v>28</v>
      </c>
      <c r="Y44" s="31" t="s">
        <v>334</v>
      </c>
      <c r="Z44" s="11" t="s">
        <v>28</v>
      </c>
      <c r="AA44" s="32" t="s">
        <v>333</v>
      </c>
    </row>
    <row r="45" spans="1:27" s="109" customFormat="1" ht="45.75" thickBot="1" x14ac:dyDescent="0.3">
      <c r="A45" s="420"/>
      <c r="B45" s="420"/>
      <c r="C45" s="420"/>
      <c r="D45" s="484"/>
      <c r="E45" s="377"/>
      <c r="F45" s="379"/>
      <c r="G45" s="352"/>
      <c r="H45" s="355"/>
      <c r="I45" s="389"/>
      <c r="J45" s="336"/>
      <c r="K45" s="384"/>
      <c r="L45" s="9" t="s">
        <v>57</v>
      </c>
      <c r="M45" s="342"/>
      <c r="N45" s="33">
        <v>2</v>
      </c>
      <c r="O45" s="344"/>
      <c r="P45" s="347"/>
      <c r="Q45" s="350"/>
      <c r="R45" s="365"/>
      <c r="S45" s="368"/>
      <c r="T45" s="330"/>
      <c r="U45" s="330"/>
      <c r="V45" s="372"/>
      <c r="W45" s="333"/>
      <c r="X45" s="14" t="s">
        <v>29</v>
      </c>
      <c r="Y45" s="45" t="s">
        <v>332</v>
      </c>
      <c r="Z45" s="14" t="s">
        <v>29</v>
      </c>
      <c r="AA45" s="35" t="s">
        <v>331</v>
      </c>
    </row>
    <row r="46" spans="1:27" s="109" customFormat="1" ht="78.75" hidden="1" x14ac:dyDescent="0.2">
      <c r="A46" s="420"/>
      <c r="B46" s="420"/>
      <c r="C46" s="420"/>
      <c r="D46" s="484"/>
      <c r="E46" s="376" t="s">
        <v>44</v>
      </c>
      <c r="F46" s="378"/>
      <c r="G46" s="351">
        <v>1</v>
      </c>
      <c r="H46" s="479">
        <v>8</v>
      </c>
      <c r="I46" s="389"/>
      <c r="J46" s="334" t="s">
        <v>85</v>
      </c>
      <c r="K46" s="337" t="s">
        <v>454</v>
      </c>
      <c r="L46" s="7" t="s">
        <v>172</v>
      </c>
      <c r="M46" s="340" t="s">
        <v>98</v>
      </c>
      <c r="N46" s="30">
        <v>3</v>
      </c>
      <c r="O46" s="343">
        <f>((N46*0.6)+(N47*0.1)+(N48*0.1)+(N49*0.1)+(N50*0.1))</f>
        <v>2.4000000000000004</v>
      </c>
      <c r="P46" s="473">
        <v>4</v>
      </c>
      <c r="Q46" s="476">
        <v>3</v>
      </c>
      <c r="R46" s="363">
        <f>O46*P46*Q46</f>
        <v>28.800000000000004</v>
      </c>
      <c r="S46" s="366" t="str">
        <f>+IF(R46&gt;100,"Riesgo_ INTOLERABLE",IF(AND(R46&gt;65,R46&lt;=100),"Riesgo_ IMPORTANTE",IF(AND(R46&gt;37,R46&lt;=65),"Riesgo_ MODERADO",IF(AND(R46&gt;16,R46&lt;=37),"Riesgo_ TOLERABLE",IF(AND(R46&gt;=15),"Riesgo_BAJO")))))</f>
        <v>Riesgo_ TOLERABLE</v>
      </c>
      <c r="T46" s="328">
        <f>G67/122*1</f>
        <v>0</v>
      </c>
      <c r="U46" s="369">
        <v>1</v>
      </c>
      <c r="V46" s="370">
        <f>R46*U46</f>
        <v>28.800000000000004</v>
      </c>
      <c r="W46" s="331" t="str">
        <f>+IF(V46&gt;=500,"ALTO",IF(AND(V46&gt;325,V46&lt;=499),"MEDIO",IF(AND(V46&gt;1,V46&lt;=324),"BAJO",)))</f>
        <v>BAJO</v>
      </c>
      <c r="X46" s="13" t="s">
        <v>26</v>
      </c>
      <c r="Y46" s="4" t="s">
        <v>100</v>
      </c>
      <c r="Z46" s="13" t="s">
        <v>26</v>
      </c>
      <c r="AA46" s="32"/>
    </row>
    <row r="47" spans="1:27" s="109" customFormat="1" ht="18" hidden="1" customHeight="1" x14ac:dyDescent="0.25">
      <c r="A47" s="420"/>
      <c r="B47" s="420"/>
      <c r="C47" s="420"/>
      <c r="D47" s="484"/>
      <c r="E47" s="377"/>
      <c r="F47" s="379"/>
      <c r="G47" s="352"/>
      <c r="H47" s="480"/>
      <c r="I47" s="389"/>
      <c r="J47" s="335"/>
      <c r="K47" s="383"/>
      <c r="L47" s="8" t="s">
        <v>60</v>
      </c>
      <c r="M47" s="341"/>
      <c r="N47" s="10">
        <v>1</v>
      </c>
      <c r="O47" s="343"/>
      <c r="P47" s="474"/>
      <c r="Q47" s="477"/>
      <c r="R47" s="364"/>
      <c r="S47" s="367"/>
      <c r="T47" s="329"/>
      <c r="U47" s="329"/>
      <c r="V47" s="371"/>
      <c r="W47" s="332"/>
      <c r="X47" s="11" t="s">
        <v>27</v>
      </c>
      <c r="Y47" s="27"/>
      <c r="Z47" s="11" t="s">
        <v>27</v>
      </c>
      <c r="AA47" s="29"/>
    </row>
    <row r="48" spans="1:27" s="109" customFormat="1" ht="56.25" hidden="1" x14ac:dyDescent="0.25">
      <c r="A48" s="420"/>
      <c r="B48" s="420"/>
      <c r="C48" s="420"/>
      <c r="D48" s="484"/>
      <c r="E48" s="377"/>
      <c r="F48" s="379"/>
      <c r="G48" s="352"/>
      <c r="H48" s="480"/>
      <c r="I48" s="389"/>
      <c r="J48" s="335"/>
      <c r="K48" s="383"/>
      <c r="L48" s="8" t="s">
        <v>84</v>
      </c>
      <c r="M48" s="341"/>
      <c r="N48" s="10">
        <v>2</v>
      </c>
      <c r="O48" s="343"/>
      <c r="P48" s="474"/>
      <c r="Q48" s="477"/>
      <c r="R48" s="364"/>
      <c r="S48" s="367"/>
      <c r="T48" s="329"/>
      <c r="U48" s="329"/>
      <c r="V48" s="371"/>
      <c r="W48" s="332"/>
      <c r="X48" s="11" t="s">
        <v>4</v>
      </c>
      <c r="Y48" s="31" t="s">
        <v>100</v>
      </c>
      <c r="Z48" s="11" t="s">
        <v>36</v>
      </c>
      <c r="AA48" s="32" t="s">
        <v>455</v>
      </c>
    </row>
    <row r="49" spans="1:27" s="109" customFormat="1" ht="54" hidden="1" x14ac:dyDescent="0.25">
      <c r="A49" s="420"/>
      <c r="B49" s="420"/>
      <c r="C49" s="420"/>
      <c r="D49" s="484"/>
      <c r="E49" s="377"/>
      <c r="F49" s="379"/>
      <c r="G49" s="352"/>
      <c r="H49" s="480"/>
      <c r="I49" s="389"/>
      <c r="J49" s="335"/>
      <c r="K49" s="383"/>
      <c r="L49" s="8" t="s">
        <v>55</v>
      </c>
      <c r="M49" s="341"/>
      <c r="N49" s="10">
        <v>1</v>
      </c>
      <c r="O49" s="343"/>
      <c r="P49" s="474"/>
      <c r="Q49" s="477"/>
      <c r="R49" s="364"/>
      <c r="S49" s="367"/>
      <c r="T49" s="329"/>
      <c r="U49" s="329"/>
      <c r="V49" s="371"/>
      <c r="W49" s="332"/>
      <c r="X49" s="11" t="s">
        <v>28</v>
      </c>
      <c r="Y49" s="44" t="s">
        <v>100</v>
      </c>
      <c r="Z49" s="11" t="s">
        <v>28</v>
      </c>
      <c r="AA49" s="32"/>
    </row>
    <row r="50" spans="1:27" s="109" customFormat="1" ht="16.5" hidden="1" thickBot="1" x14ac:dyDescent="0.3">
      <c r="A50" s="420"/>
      <c r="B50" s="420"/>
      <c r="C50" s="420"/>
      <c r="D50" s="484"/>
      <c r="E50" s="428"/>
      <c r="F50" s="429"/>
      <c r="G50" s="353"/>
      <c r="H50" s="481"/>
      <c r="I50" s="389"/>
      <c r="J50" s="336"/>
      <c r="K50" s="384"/>
      <c r="L50" s="9" t="s">
        <v>57</v>
      </c>
      <c r="M50" s="342"/>
      <c r="N50" s="33">
        <v>2</v>
      </c>
      <c r="O50" s="344"/>
      <c r="P50" s="475"/>
      <c r="Q50" s="478"/>
      <c r="R50" s="365"/>
      <c r="S50" s="368"/>
      <c r="T50" s="330"/>
      <c r="U50" s="330"/>
      <c r="V50" s="372"/>
      <c r="W50" s="333"/>
      <c r="X50" s="14" t="s">
        <v>29</v>
      </c>
      <c r="Y50" s="44" t="s">
        <v>100</v>
      </c>
      <c r="Z50" s="14" t="s">
        <v>29</v>
      </c>
      <c r="AA50" s="40" t="s">
        <v>452</v>
      </c>
    </row>
    <row r="51" spans="1:27" s="109" customFormat="1" ht="56.25" x14ac:dyDescent="0.2">
      <c r="A51" s="420"/>
      <c r="B51" s="420"/>
      <c r="C51" s="420"/>
      <c r="D51" s="484"/>
      <c r="E51" s="376" t="s">
        <v>44</v>
      </c>
      <c r="F51" s="378"/>
      <c r="G51" s="351">
        <v>1</v>
      </c>
      <c r="H51" s="354">
        <v>8</v>
      </c>
      <c r="I51" s="389"/>
      <c r="J51" s="334" t="s">
        <v>92</v>
      </c>
      <c r="K51" s="381" t="s">
        <v>456</v>
      </c>
      <c r="L51" s="7" t="s">
        <v>96</v>
      </c>
      <c r="M51" s="340" t="s">
        <v>98</v>
      </c>
      <c r="N51" s="30">
        <v>3</v>
      </c>
      <c r="O51" s="343">
        <f>((N51*0.6)+(N52*0.1)+(N53*0.1)+(N54*0.1)+(N55*0.1))</f>
        <v>2.6</v>
      </c>
      <c r="P51" s="345">
        <v>3</v>
      </c>
      <c r="Q51" s="348">
        <v>5</v>
      </c>
      <c r="R51" s="363">
        <f>O51*P51*Q51</f>
        <v>39</v>
      </c>
      <c r="S51" s="373" t="str">
        <f>+IF(R51&gt;100,"Riesgo_ INTOLERABLE",IF(AND(R51&gt;65,R51&lt;=100),"Riesgo_ IMPORTANTE",IF(AND(R51&gt;37,R51&lt;=65),"Riesgo_ MODERADO",IF(AND(R51&gt;16,R51&lt;=37),"Riesgo_ TOLERABLE",IF(AND(R51&gt;=15),"Riesgo_BAJO")))))</f>
        <v>Riesgo_ MODERADO</v>
      </c>
      <c r="T51" s="328">
        <f>G51/170*1</f>
        <v>5.8823529411764705E-3</v>
      </c>
      <c r="U51" s="369">
        <v>1</v>
      </c>
      <c r="V51" s="370">
        <f>R51*U51</f>
        <v>39</v>
      </c>
      <c r="W51" s="331" t="str">
        <f>+IF(V51&gt;=500,"ALTO",IF(AND(V51&gt;325,V51&lt;=499),"MEDIO",IF(AND(V51&gt;1,V51&lt;=324),"BAJO",)))</f>
        <v>BAJO</v>
      </c>
      <c r="X51" s="13" t="s">
        <v>26</v>
      </c>
      <c r="Y51" s="4" t="s">
        <v>100</v>
      </c>
      <c r="Z51" s="13" t="s">
        <v>26</v>
      </c>
      <c r="AA51" s="110"/>
    </row>
    <row r="52" spans="1:27" s="109" customFormat="1" ht="22.5" x14ac:dyDescent="0.25">
      <c r="A52" s="420"/>
      <c r="B52" s="420"/>
      <c r="C52" s="420"/>
      <c r="D52" s="484"/>
      <c r="E52" s="377"/>
      <c r="F52" s="379"/>
      <c r="G52" s="352"/>
      <c r="H52" s="355"/>
      <c r="I52" s="389"/>
      <c r="J52" s="335"/>
      <c r="K52" s="381"/>
      <c r="L52" s="8" t="s">
        <v>93</v>
      </c>
      <c r="M52" s="341"/>
      <c r="N52" s="10">
        <v>3</v>
      </c>
      <c r="O52" s="343"/>
      <c r="P52" s="346"/>
      <c r="Q52" s="349"/>
      <c r="R52" s="364"/>
      <c r="S52" s="374"/>
      <c r="T52" s="329"/>
      <c r="U52" s="329"/>
      <c r="V52" s="371"/>
      <c r="W52" s="332"/>
      <c r="X52" s="11" t="s">
        <v>27</v>
      </c>
      <c r="Y52" s="3" t="s">
        <v>100</v>
      </c>
      <c r="Z52" s="11" t="s">
        <v>27</v>
      </c>
      <c r="AA52" s="29"/>
    </row>
    <row r="53" spans="1:27" s="109" customFormat="1" ht="33.75" x14ac:dyDescent="0.25">
      <c r="A53" s="420"/>
      <c r="B53" s="420"/>
      <c r="C53" s="420"/>
      <c r="D53" s="484"/>
      <c r="E53" s="377"/>
      <c r="F53" s="379"/>
      <c r="G53" s="352"/>
      <c r="H53" s="355"/>
      <c r="I53" s="389"/>
      <c r="J53" s="335"/>
      <c r="K53" s="381"/>
      <c r="L53" s="8" t="s">
        <v>76</v>
      </c>
      <c r="M53" s="341"/>
      <c r="N53" s="10">
        <v>2</v>
      </c>
      <c r="O53" s="343"/>
      <c r="P53" s="346"/>
      <c r="Q53" s="349"/>
      <c r="R53" s="364"/>
      <c r="S53" s="374"/>
      <c r="T53" s="329"/>
      <c r="U53" s="329"/>
      <c r="V53" s="371"/>
      <c r="W53" s="332"/>
      <c r="X53" s="11" t="s">
        <v>4</v>
      </c>
      <c r="Y53" s="31" t="s">
        <v>329</v>
      </c>
      <c r="Z53" s="11" t="s">
        <v>36</v>
      </c>
      <c r="AA53" s="43" t="s">
        <v>127</v>
      </c>
    </row>
    <row r="54" spans="1:27" s="109" customFormat="1" ht="54" x14ac:dyDescent="0.25">
      <c r="A54" s="420"/>
      <c r="B54" s="420"/>
      <c r="C54" s="420"/>
      <c r="D54" s="484"/>
      <c r="E54" s="377"/>
      <c r="F54" s="379"/>
      <c r="G54" s="352"/>
      <c r="H54" s="355"/>
      <c r="I54" s="389"/>
      <c r="J54" s="335"/>
      <c r="K54" s="381"/>
      <c r="L54" s="8" t="s">
        <v>77</v>
      </c>
      <c r="M54" s="341"/>
      <c r="N54" s="10">
        <v>1</v>
      </c>
      <c r="O54" s="343"/>
      <c r="P54" s="346"/>
      <c r="Q54" s="349"/>
      <c r="R54" s="364"/>
      <c r="S54" s="374"/>
      <c r="T54" s="329"/>
      <c r="U54" s="329"/>
      <c r="V54" s="371"/>
      <c r="W54" s="332"/>
      <c r="X54" s="11" t="s">
        <v>28</v>
      </c>
      <c r="Y54" s="31" t="s">
        <v>117</v>
      </c>
      <c r="Z54" s="11" t="s">
        <v>28</v>
      </c>
      <c r="AA54" s="32" t="s">
        <v>328</v>
      </c>
    </row>
    <row r="55" spans="1:27" s="109" customFormat="1" ht="45.75" thickBot="1" x14ac:dyDescent="0.3">
      <c r="A55" s="420"/>
      <c r="B55" s="420"/>
      <c r="C55" s="420"/>
      <c r="D55" s="484"/>
      <c r="E55" s="377"/>
      <c r="F55" s="379"/>
      <c r="G55" s="352"/>
      <c r="H55" s="355"/>
      <c r="I55" s="389"/>
      <c r="J55" s="336"/>
      <c r="K55" s="382"/>
      <c r="L55" s="9" t="s">
        <v>57</v>
      </c>
      <c r="M55" s="342"/>
      <c r="N55" s="33">
        <v>2</v>
      </c>
      <c r="O55" s="344"/>
      <c r="P55" s="347"/>
      <c r="Q55" s="350"/>
      <c r="R55" s="365"/>
      <c r="S55" s="375"/>
      <c r="T55" s="330"/>
      <c r="U55" s="330"/>
      <c r="V55" s="372"/>
      <c r="W55" s="333"/>
      <c r="X55" s="14" t="s">
        <v>29</v>
      </c>
      <c r="Y55" s="45" t="s">
        <v>100</v>
      </c>
      <c r="Z55" s="14" t="s">
        <v>29</v>
      </c>
      <c r="AA55" s="32" t="s">
        <v>116</v>
      </c>
    </row>
    <row r="56" spans="1:27" s="109" customFormat="1" ht="135" x14ac:dyDescent="0.2">
      <c r="A56" s="420"/>
      <c r="B56" s="420"/>
      <c r="C56" s="420"/>
      <c r="D56" s="484"/>
      <c r="E56" s="376" t="s">
        <v>44</v>
      </c>
      <c r="F56" s="378"/>
      <c r="G56" s="351">
        <v>1</v>
      </c>
      <c r="H56" s="354">
        <v>8</v>
      </c>
      <c r="I56" s="389"/>
      <c r="J56" s="334" t="s">
        <v>51</v>
      </c>
      <c r="K56" s="337" t="s">
        <v>730</v>
      </c>
      <c r="L56" s="7" t="s">
        <v>325</v>
      </c>
      <c r="M56" s="340" t="s">
        <v>98</v>
      </c>
      <c r="N56" s="30">
        <v>5</v>
      </c>
      <c r="O56" s="343">
        <f>((N56*0.6)+(N57*0.1)+(N58*0.1)+(N59*0.1)+(N60*0.1))</f>
        <v>3.8000000000000003</v>
      </c>
      <c r="P56" s="345">
        <v>3</v>
      </c>
      <c r="Q56" s="348">
        <v>5</v>
      </c>
      <c r="R56" s="363">
        <f>O56*P56*Q56</f>
        <v>57</v>
      </c>
      <c r="S56" s="373" t="str">
        <f>+IF(R56&gt;100,"Riesgo_ INTOLERABLE",IF(AND(R56&gt;65,R56&lt;=100),"Riesgo_ IMPORTANTE",IF(AND(R56&gt;37,R56&lt;=65),"Riesgo_ MODERADO",IF(AND(R56&gt;16,R56&lt;=37),"Riesgo_ TOLERABLE",IF(AND(R56&gt;=15),"Riesgo_BAJO")))))</f>
        <v>Riesgo_ MODERADO</v>
      </c>
      <c r="T56" s="328">
        <f>G56/170*1</f>
        <v>5.8823529411764705E-3</v>
      </c>
      <c r="U56" s="369">
        <v>1</v>
      </c>
      <c r="V56" s="370">
        <f>R56*U56</f>
        <v>57</v>
      </c>
      <c r="W56" s="331" t="str">
        <f>+IF(V56&gt;=500,"ALTO",IF(AND(V56&gt;325,V56&lt;=499),"MEDIO",IF(AND(V56&gt;1,V56&lt;=324),"BAJO",)))</f>
        <v>BAJO</v>
      </c>
      <c r="X56" s="13" t="s">
        <v>26</v>
      </c>
      <c r="Y56" s="4" t="s">
        <v>100</v>
      </c>
      <c r="Z56" s="13" t="s">
        <v>26</v>
      </c>
      <c r="AA56" s="110"/>
    </row>
    <row r="57" spans="1:27" s="109" customFormat="1" ht="15.75" x14ac:dyDescent="0.25">
      <c r="A57" s="420"/>
      <c r="B57" s="420"/>
      <c r="C57" s="420"/>
      <c r="D57" s="484"/>
      <c r="E57" s="377"/>
      <c r="F57" s="379"/>
      <c r="G57" s="352"/>
      <c r="H57" s="355"/>
      <c r="I57" s="389"/>
      <c r="J57" s="335"/>
      <c r="K57" s="338"/>
      <c r="L57" s="8" t="s">
        <v>60</v>
      </c>
      <c r="M57" s="341"/>
      <c r="N57" s="10">
        <v>1</v>
      </c>
      <c r="O57" s="343"/>
      <c r="P57" s="346"/>
      <c r="Q57" s="349"/>
      <c r="R57" s="364"/>
      <c r="S57" s="374"/>
      <c r="T57" s="329"/>
      <c r="U57" s="329"/>
      <c r="V57" s="371"/>
      <c r="W57" s="332"/>
      <c r="X57" s="11" t="s">
        <v>27</v>
      </c>
      <c r="Y57" s="3" t="s">
        <v>100</v>
      </c>
      <c r="Z57" s="11" t="s">
        <v>27</v>
      </c>
      <c r="AA57" s="29"/>
    </row>
    <row r="58" spans="1:27" s="109" customFormat="1" ht="56.25" x14ac:dyDescent="0.25">
      <c r="A58" s="420"/>
      <c r="B58" s="420"/>
      <c r="C58" s="420"/>
      <c r="D58" s="484"/>
      <c r="E58" s="377"/>
      <c r="F58" s="379"/>
      <c r="G58" s="352"/>
      <c r="H58" s="355"/>
      <c r="I58" s="389"/>
      <c r="J58" s="335"/>
      <c r="K58" s="338"/>
      <c r="L58" s="8" t="s">
        <v>89</v>
      </c>
      <c r="M58" s="341"/>
      <c r="N58" s="10">
        <v>2</v>
      </c>
      <c r="O58" s="343"/>
      <c r="P58" s="346"/>
      <c r="Q58" s="349"/>
      <c r="R58" s="364"/>
      <c r="S58" s="374"/>
      <c r="T58" s="329"/>
      <c r="U58" s="329"/>
      <c r="V58" s="371"/>
      <c r="W58" s="332"/>
      <c r="X58" s="11" t="s">
        <v>4</v>
      </c>
      <c r="Y58" s="38" t="s">
        <v>100</v>
      </c>
      <c r="Z58" s="11" t="s">
        <v>36</v>
      </c>
      <c r="AA58" s="32" t="s">
        <v>324</v>
      </c>
    </row>
    <row r="59" spans="1:27" s="109" customFormat="1" ht="54" x14ac:dyDescent="0.25">
      <c r="A59" s="420"/>
      <c r="B59" s="420"/>
      <c r="C59" s="420"/>
      <c r="D59" s="484"/>
      <c r="E59" s="377"/>
      <c r="F59" s="379"/>
      <c r="G59" s="352"/>
      <c r="H59" s="355"/>
      <c r="I59" s="389"/>
      <c r="J59" s="335"/>
      <c r="K59" s="338"/>
      <c r="L59" s="8" t="s">
        <v>323</v>
      </c>
      <c r="M59" s="341"/>
      <c r="N59" s="10">
        <v>1</v>
      </c>
      <c r="O59" s="343"/>
      <c r="P59" s="346"/>
      <c r="Q59" s="349"/>
      <c r="R59" s="364"/>
      <c r="S59" s="374"/>
      <c r="T59" s="329"/>
      <c r="U59" s="329"/>
      <c r="V59" s="371"/>
      <c r="W59" s="332"/>
      <c r="X59" s="11" t="s">
        <v>28</v>
      </c>
      <c r="Y59" s="38" t="s">
        <v>429</v>
      </c>
      <c r="Z59" s="11" t="s">
        <v>28</v>
      </c>
      <c r="AA59" s="32" t="s">
        <v>119</v>
      </c>
    </row>
    <row r="60" spans="1:27" s="109" customFormat="1" ht="102" thickBot="1" x14ac:dyDescent="0.3">
      <c r="A60" s="420"/>
      <c r="B60" s="420"/>
      <c r="C60" s="420"/>
      <c r="D60" s="484"/>
      <c r="E60" s="377"/>
      <c r="F60" s="379"/>
      <c r="G60" s="352"/>
      <c r="H60" s="355"/>
      <c r="I60" s="389"/>
      <c r="J60" s="336"/>
      <c r="K60" s="339"/>
      <c r="L60" s="9" t="s">
        <v>90</v>
      </c>
      <c r="M60" s="342"/>
      <c r="N60" s="33">
        <v>4</v>
      </c>
      <c r="O60" s="344"/>
      <c r="P60" s="347"/>
      <c r="Q60" s="350"/>
      <c r="R60" s="365"/>
      <c r="S60" s="375"/>
      <c r="T60" s="330"/>
      <c r="U60" s="330"/>
      <c r="V60" s="372"/>
      <c r="W60" s="333"/>
      <c r="X60" s="14" t="s">
        <v>29</v>
      </c>
      <c r="Y60" s="38" t="s">
        <v>100</v>
      </c>
      <c r="Z60" s="11" t="s">
        <v>29</v>
      </c>
      <c r="AA60" s="32" t="s">
        <v>124</v>
      </c>
    </row>
    <row r="61" spans="1:27" s="109" customFormat="1" ht="56.25" x14ac:dyDescent="0.2">
      <c r="A61" s="420"/>
      <c r="B61" s="420"/>
      <c r="C61" s="420"/>
      <c r="D61" s="484"/>
      <c r="E61" s="376" t="s">
        <v>44</v>
      </c>
      <c r="F61" s="378"/>
      <c r="G61" s="351">
        <v>1</v>
      </c>
      <c r="H61" s="354">
        <v>8</v>
      </c>
      <c r="I61" s="389"/>
      <c r="J61" s="334" t="s">
        <v>713</v>
      </c>
      <c r="K61" s="361" t="s">
        <v>449</v>
      </c>
      <c r="L61" s="7" t="s">
        <v>320</v>
      </c>
      <c r="M61" s="340" t="s">
        <v>98</v>
      </c>
      <c r="N61" s="30">
        <v>6</v>
      </c>
      <c r="O61" s="343">
        <f>((N61*0.6)+(N62*0.1)+(N63*0.1)+(N64*0.1)+(N65*0.1))</f>
        <v>4.5</v>
      </c>
      <c r="P61" s="345">
        <v>4</v>
      </c>
      <c r="Q61" s="348">
        <v>6</v>
      </c>
      <c r="R61" s="363">
        <f>O61*P61*Q61</f>
        <v>108</v>
      </c>
      <c r="S61" s="373" t="str">
        <f>+IF(R61&gt;100,"Riesgo_ INTOLERABLE",IF(AND(R61&gt;65,R61&lt;=100),"Riesgo_ IMPORTANTE",IF(AND(R61&gt;37,R61&lt;=65),"Riesgo_ MODERADO",IF(AND(R61&gt;16,R61&lt;=37),"Riesgo_ TOLERABLE",IF(AND(R61&gt;=15),"Riesgo_BAJO")))))</f>
        <v>Riesgo_ INTOLERABLE</v>
      </c>
      <c r="T61" s="328">
        <f>G61/170*1</f>
        <v>5.8823529411764705E-3</v>
      </c>
      <c r="U61" s="369">
        <v>1</v>
      </c>
      <c r="V61" s="370">
        <f>R61*U61</f>
        <v>108</v>
      </c>
      <c r="W61" s="470" t="s">
        <v>118</v>
      </c>
      <c r="X61" s="13" t="s">
        <v>26</v>
      </c>
      <c r="Y61" s="4" t="s">
        <v>100</v>
      </c>
      <c r="Z61" s="13" t="s">
        <v>26</v>
      </c>
      <c r="AA61" s="110"/>
    </row>
    <row r="62" spans="1:27" s="109" customFormat="1" ht="15.6" customHeight="1" x14ac:dyDescent="0.25">
      <c r="A62" s="420"/>
      <c r="B62" s="420"/>
      <c r="C62" s="420"/>
      <c r="D62" s="484"/>
      <c r="E62" s="377"/>
      <c r="F62" s="379"/>
      <c r="G62" s="352"/>
      <c r="H62" s="355"/>
      <c r="I62" s="389"/>
      <c r="J62" s="335"/>
      <c r="K62" s="338"/>
      <c r="L62" s="8" t="s">
        <v>60</v>
      </c>
      <c r="M62" s="341"/>
      <c r="N62" s="10">
        <v>2</v>
      </c>
      <c r="O62" s="343"/>
      <c r="P62" s="346"/>
      <c r="Q62" s="349"/>
      <c r="R62" s="364"/>
      <c r="S62" s="374"/>
      <c r="T62" s="329"/>
      <c r="U62" s="329"/>
      <c r="V62" s="371"/>
      <c r="W62" s="471"/>
      <c r="X62" s="11" t="s">
        <v>27</v>
      </c>
      <c r="Y62" s="3" t="s">
        <v>100</v>
      </c>
      <c r="Z62" s="11" t="s">
        <v>27</v>
      </c>
      <c r="AA62" s="29"/>
    </row>
    <row r="63" spans="1:27" s="109" customFormat="1" ht="101.25" x14ac:dyDescent="0.25">
      <c r="A63" s="420"/>
      <c r="B63" s="420"/>
      <c r="C63" s="420"/>
      <c r="D63" s="484"/>
      <c r="E63" s="377"/>
      <c r="F63" s="379"/>
      <c r="G63" s="352"/>
      <c r="H63" s="355"/>
      <c r="I63" s="389"/>
      <c r="J63" s="335"/>
      <c r="K63" s="338"/>
      <c r="L63" s="8" t="s">
        <v>97</v>
      </c>
      <c r="M63" s="341"/>
      <c r="N63" s="10">
        <v>2</v>
      </c>
      <c r="O63" s="343"/>
      <c r="P63" s="346"/>
      <c r="Q63" s="349"/>
      <c r="R63" s="364"/>
      <c r="S63" s="374"/>
      <c r="T63" s="329"/>
      <c r="U63" s="329"/>
      <c r="V63" s="371"/>
      <c r="W63" s="471"/>
      <c r="X63" s="11" t="s">
        <v>4</v>
      </c>
      <c r="Y63" s="38" t="s">
        <v>100</v>
      </c>
      <c r="Z63" s="11" t="s">
        <v>36</v>
      </c>
      <c r="AA63" s="32" t="s">
        <v>319</v>
      </c>
    </row>
    <row r="64" spans="1:27" s="109" customFormat="1" ht="54" x14ac:dyDescent="0.25">
      <c r="A64" s="420"/>
      <c r="B64" s="420"/>
      <c r="C64" s="420"/>
      <c r="D64" s="484"/>
      <c r="E64" s="377"/>
      <c r="F64" s="379"/>
      <c r="G64" s="352"/>
      <c r="H64" s="355"/>
      <c r="I64" s="389"/>
      <c r="J64" s="335"/>
      <c r="K64" s="338"/>
      <c r="L64" s="8" t="s">
        <v>87</v>
      </c>
      <c r="M64" s="341"/>
      <c r="N64" s="10">
        <v>3</v>
      </c>
      <c r="O64" s="343"/>
      <c r="P64" s="346"/>
      <c r="Q64" s="349"/>
      <c r="R64" s="364"/>
      <c r="S64" s="374"/>
      <c r="T64" s="329"/>
      <c r="U64" s="329"/>
      <c r="V64" s="371"/>
      <c r="W64" s="471"/>
      <c r="X64" s="11" t="s">
        <v>28</v>
      </c>
      <c r="Y64" s="38" t="s">
        <v>422</v>
      </c>
      <c r="Z64" s="11" t="s">
        <v>28</v>
      </c>
      <c r="AA64" s="32" t="s">
        <v>423</v>
      </c>
    </row>
    <row r="65" spans="1:27" s="109" customFormat="1" ht="90.75" thickBot="1" x14ac:dyDescent="0.3">
      <c r="A65" s="421"/>
      <c r="B65" s="421"/>
      <c r="C65" s="421"/>
      <c r="D65" s="485"/>
      <c r="E65" s="428"/>
      <c r="F65" s="429"/>
      <c r="G65" s="353"/>
      <c r="H65" s="356"/>
      <c r="I65" s="390"/>
      <c r="J65" s="360"/>
      <c r="K65" s="362"/>
      <c r="L65" s="9" t="s">
        <v>91</v>
      </c>
      <c r="M65" s="342"/>
      <c r="N65" s="33">
        <v>2</v>
      </c>
      <c r="O65" s="344"/>
      <c r="P65" s="347"/>
      <c r="Q65" s="350"/>
      <c r="R65" s="365"/>
      <c r="S65" s="375"/>
      <c r="T65" s="330"/>
      <c r="U65" s="330"/>
      <c r="V65" s="372"/>
      <c r="W65" s="472"/>
      <c r="X65" s="14" t="s">
        <v>29</v>
      </c>
      <c r="Y65" s="45" t="s">
        <v>100</v>
      </c>
      <c r="Z65" s="14" t="s">
        <v>29</v>
      </c>
      <c r="AA65" s="35" t="s">
        <v>316</v>
      </c>
    </row>
  </sheetData>
  <mergeCells count="219">
    <mergeCell ref="A1:C4"/>
    <mergeCell ref="D1:Y4"/>
    <mergeCell ref="Z1:AA2"/>
    <mergeCell ref="Z3:AA4"/>
    <mergeCell ref="A5:H5"/>
    <mergeCell ref="K5:L5"/>
    <mergeCell ref="X7:Y10"/>
    <mergeCell ref="Z7:AA10"/>
    <mergeCell ref="E8:E10"/>
    <mergeCell ref="F8:F10"/>
    <mergeCell ref="G8:G10"/>
    <mergeCell ref="H8:H10"/>
    <mergeCell ref="I8:I10"/>
    <mergeCell ref="J8:J10"/>
    <mergeCell ref="N8:N10"/>
    <mergeCell ref="Q9:Q10"/>
    <mergeCell ref="I7:J7"/>
    <mergeCell ref="K7:K10"/>
    <mergeCell ref="L7:L10"/>
    <mergeCell ref="M7:M10"/>
    <mergeCell ref="N7:S7"/>
    <mergeCell ref="T7:W8"/>
    <mergeCell ref="O8:O10"/>
    <mergeCell ref="P8:Q8"/>
    <mergeCell ref="R8:S8"/>
    <mergeCell ref="P9:P10"/>
    <mergeCell ref="E7:F7"/>
    <mergeCell ref="G7:H7"/>
    <mergeCell ref="R9:R10"/>
    <mergeCell ref="S9:S10"/>
    <mergeCell ref="T9:U9"/>
    <mergeCell ref="V9:V10"/>
    <mergeCell ref="W9:W10"/>
    <mergeCell ref="A11:A65"/>
    <mergeCell ref="B11:B65"/>
    <mergeCell ref="C11:C65"/>
    <mergeCell ref="D11:D65"/>
    <mergeCell ref="E11:E15"/>
    <mergeCell ref="A7:A10"/>
    <mergeCell ref="B7:B10"/>
    <mergeCell ref="C7:C10"/>
    <mergeCell ref="D7:D10"/>
    <mergeCell ref="F11:F15"/>
    <mergeCell ref="E41:E45"/>
    <mergeCell ref="F41:F45"/>
    <mergeCell ref="E61:E65"/>
    <mergeCell ref="F61:F65"/>
    <mergeCell ref="G11:G15"/>
    <mergeCell ref="E36:E40"/>
    <mergeCell ref="F36:F40"/>
    <mergeCell ref="G36:G40"/>
    <mergeCell ref="E46:E50"/>
    <mergeCell ref="E26:E30"/>
    <mergeCell ref="F26:F30"/>
    <mergeCell ref="G26:G30"/>
    <mergeCell ref="E51:E55"/>
    <mergeCell ref="F51:F55"/>
    <mergeCell ref="G51:G55"/>
    <mergeCell ref="E56:E60"/>
    <mergeCell ref="F56:F60"/>
    <mergeCell ref="G56:G60"/>
    <mergeCell ref="F46:F50"/>
    <mergeCell ref="G46:G50"/>
    <mergeCell ref="U21:U25"/>
    <mergeCell ref="T11:T15"/>
    <mergeCell ref="U11:U15"/>
    <mergeCell ref="V11:V15"/>
    <mergeCell ref="W11:W15"/>
    <mergeCell ref="E16:E20"/>
    <mergeCell ref="F16:F20"/>
    <mergeCell ref="G16:G20"/>
    <mergeCell ref="H16:H20"/>
    <mergeCell ref="J16:J20"/>
    <mergeCell ref="M16:M20"/>
    <mergeCell ref="M11:M15"/>
    <mergeCell ref="O11:O15"/>
    <mergeCell ref="P11:P15"/>
    <mergeCell ref="Q11:Q15"/>
    <mergeCell ref="R11:R15"/>
    <mergeCell ref="S11:S15"/>
    <mergeCell ref="H11:H15"/>
    <mergeCell ref="I11:I35"/>
    <mergeCell ref="J11:J15"/>
    <mergeCell ref="K11:K15"/>
    <mergeCell ref="K16:K20"/>
    <mergeCell ref="K21:K25"/>
    <mergeCell ref="K26:K30"/>
    <mergeCell ref="P26:P30"/>
    <mergeCell ref="P21:P25"/>
    <mergeCell ref="Q21:Q25"/>
    <mergeCell ref="R21:R25"/>
    <mergeCell ref="S21:S25"/>
    <mergeCell ref="U16:U20"/>
    <mergeCell ref="V16:V20"/>
    <mergeCell ref="W16:W20"/>
    <mergeCell ref="E21:E25"/>
    <mergeCell ref="F21:F25"/>
    <mergeCell ref="G21:G25"/>
    <mergeCell ref="H21:H25"/>
    <mergeCell ref="J21:J25"/>
    <mergeCell ref="M21:M25"/>
    <mergeCell ref="O21:O25"/>
    <mergeCell ref="O16:O20"/>
    <mergeCell ref="P16:P20"/>
    <mergeCell ref="Q16:Q20"/>
    <mergeCell ref="R16:R20"/>
    <mergeCell ref="S16:S20"/>
    <mergeCell ref="T16:T20"/>
    <mergeCell ref="V21:V25"/>
    <mergeCell ref="W21:W25"/>
    <mergeCell ref="T21:T25"/>
    <mergeCell ref="T31:T35"/>
    <mergeCell ref="U31:U35"/>
    <mergeCell ref="V31:V35"/>
    <mergeCell ref="W31:W35"/>
    <mergeCell ref="W26:W30"/>
    <mergeCell ref="E31:E35"/>
    <mergeCell ref="F31:F35"/>
    <mergeCell ref="G31:G35"/>
    <mergeCell ref="H31:H35"/>
    <mergeCell ref="J31:J35"/>
    <mergeCell ref="M31:M35"/>
    <mergeCell ref="O31:O35"/>
    <mergeCell ref="P31:P35"/>
    <mergeCell ref="Q31:Q35"/>
    <mergeCell ref="Q26:Q30"/>
    <mergeCell ref="R26:R30"/>
    <mergeCell ref="S26:S30"/>
    <mergeCell ref="T26:T30"/>
    <mergeCell ref="U26:U30"/>
    <mergeCell ref="V26:V30"/>
    <mergeCell ref="H26:H30"/>
    <mergeCell ref="J26:J30"/>
    <mergeCell ref="M26:M30"/>
    <mergeCell ref="O26:O30"/>
    <mergeCell ref="J36:J40"/>
    <mergeCell ref="K36:K40"/>
    <mergeCell ref="M36:M40"/>
    <mergeCell ref="O36:O40"/>
    <mergeCell ref="O46:O50"/>
    <mergeCell ref="O61:O65"/>
    <mergeCell ref="O56:O60"/>
    <mergeCell ref="R31:R35"/>
    <mergeCell ref="S31:S35"/>
    <mergeCell ref="R41:R45"/>
    <mergeCell ref="S41:S45"/>
    <mergeCell ref="K31:K35"/>
    <mergeCell ref="M56:M60"/>
    <mergeCell ref="T41:T45"/>
    <mergeCell ref="U41:U45"/>
    <mergeCell ref="V41:V45"/>
    <mergeCell ref="W41:W45"/>
    <mergeCell ref="V36:V40"/>
    <mergeCell ref="W36:W40"/>
    <mergeCell ref="G41:G45"/>
    <mergeCell ref="H41:H45"/>
    <mergeCell ref="J41:J45"/>
    <mergeCell ref="K41:K45"/>
    <mergeCell ref="M41:M45"/>
    <mergeCell ref="O41:O45"/>
    <mergeCell ref="P41:P45"/>
    <mergeCell ref="Q41:Q45"/>
    <mergeCell ref="P36:P40"/>
    <mergeCell ref="Q36:Q40"/>
    <mergeCell ref="R36:R40"/>
    <mergeCell ref="S36:S40"/>
    <mergeCell ref="T36:T40"/>
    <mergeCell ref="U36:U40"/>
    <mergeCell ref="H36:H40"/>
    <mergeCell ref="I36:I65"/>
    <mergeCell ref="V46:V50"/>
    <mergeCell ref="W46:W50"/>
    <mergeCell ref="V51:V55"/>
    <mergeCell ref="W51:W55"/>
    <mergeCell ref="U51:U55"/>
    <mergeCell ref="H51:H55"/>
    <mergeCell ref="J51:J55"/>
    <mergeCell ref="K51:K55"/>
    <mergeCell ref="M51:M55"/>
    <mergeCell ref="P46:P50"/>
    <mergeCell ref="Q46:Q50"/>
    <mergeCell ref="R46:R50"/>
    <mergeCell ref="S46:S50"/>
    <mergeCell ref="T46:T50"/>
    <mergeCell ref="P51:P55"/>
    <mergeCell ref="Q51:Q55"/>
    <mergeCell ref="R51:R55"/>
    <mergeCell ref="S51:S55"/>
    <mergeCell ref="T51:T55"/>
    <mergeCell ref="O51:O55"/>
    <mergeCell ref="U46:U50"/>
    <mergeCell ref="H46:H50"/>
    <mergeCell ref="J46:J50"/>
    <mergeCell ref="K46:K50"/>
    <mergeCell ref="M46:M50"/>
    <mergeCell ref="W56:W60"/>
    <mergeCell ref="G61:G65"/>
    <mergeCell ref="H61:H65"/>
    <mergeCell ref="J61:J65"/>
    <mergeCell ref="K61:K65"/>
    <mergeCell ref="M61:M65"/>
    <mergeCell ref="U61:U65"/>
    <mergeCell ref="V61:V65"/>
    <mergeCell ref="W61:W65"/>
    <mergeCell ref="P56:P60"/>
    <mergeCell ref="U56:U60"/>
    <mergeCell ref="P61:P65"/>
    <mergeCell ref="Q61:Q65"/>
    <mergeCell ref="R61:R65"/>
    <mergeCell ref="S61:S65"/>
    <mergeCell ref="T61:T65"/>
    <mergeCell ref="V56:V60"/>
    <mergeCell ref="Q56:Q60"/>
    <mergeCell ref="R56:R60"/>
    <mergeCell ref="S56:S60"/>
    <mergeCell ref="T56:T60"/>
    <mergeCell ref="H56:H60"/>
    <mergeCell ref="J56:J60"/>
    <mergeCell ref="K56:K60"/>
  </mergeCells>
  <pageMargins left="0.74803149606299213" right="0.19685039370078741" top="0.35433070866141736" bottom="0.35433070866141736" header="0.15748031496062992" footer="0"/>
  <pageSetup paperSize="5" scale="39" orientation="landscape" r:id="rId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AE66"/>
  <sheetViews>
    <sheetView showGridLines="0" zoomScale="60" zoomScaleNormal="60" workbookViewId="0">
      <selection activeCell="L62" sqref="L62:L6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721</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42</v>
      </c>
      <c r="AB3" s="444"/>
    </row>
    <row r="4" spans="1:31" ht="65.2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33.75" x14ac:dyDescent="0.2">
      <c r="A12" s="419" t="s">
        <v>375</v>
      </c>
      <c r="B12" s="419" t="s">
        <v>727</v>
      </c>
      <c r="C12" s="419" t="s">
        <v>728</v>
      </c>
      <c r="D12" s="492" t="s">
        <v>729</v>
      </c>
      <c r="E12" s="376" t="s">
        <v>44</v>
      </c>
      <c r="F12" s="351"/>
      <c r="G12" s="351">
        <v>1</v>
      </c>
      <c r="H12" s="354">
        <v>8</v>
      </c>
      <c r="I12" s="401" t="s">
        <v>45</v>
      </c>
      <c r="J12" s="404"/>
      <c r="K12" s="407" t="s">
        <v>374</v>
      </c>
      <c r="L12" s="407" t="s">
        <v>373</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5.8823529411764705E-3</v>
      </c>
      <c r="V12" s="369">
        <v>1</v>
      </c>
      <c r="W12" s="370">
        <f>S12*V12</f>
        <v>28.000000000000004</v>
      </c>
      <c r="X12" s="331" t="str">
        <f>+IF(W12&gt;=500,"ALTO",IF(AND(W12&gt;325,W12&lt;=499),"MEDIO",IF(AND(W12&gt;1,W12&lt;=324),"BAJO",)))</f>
        <v>BAJO</v>
      </c>
      <c r="Y12" s="13" t="s">
        <v>26</v>
      </c>
      <c r="Z12" s="4" t="s">
        <v>100</v>
      </c>
      <c r="AA12" s="13" t="s">
        <v>26</v>
      </c>
      <c r="AB12" s="5"/>
    </row>
    <row r="13" spans="1:31" ht="15.75" x14ac:dyDescent="0.25">
      <c r="A13" s="420"/>
      <c r="B13" s="420"/>
      <c r="C13" s="420"/>
      <c r="D13" s="493"/>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27" x14ac:dyDescent="0.25">
      <c r="A14" s="420"/>
      <c r="B14" s="420"/>
      <c r="C14" s="420"/>
      <c r="D14" s="493"/>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420"/>
      <c r="D15" s="493"/>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3.25" thickBot="1" x14ac:dyDescent="0.3">
      <c r="A16" s="420"/>
      <c r="B16" s="420"/>
      <c r="C16" s="420"/>
      <c r="D16" s="493"/>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22.5" x14ac:dyDescent="0.2">
      <c r="A17" s="420"/>
      <c r="B17" s="420"/>
      <c r="C17" s="420"/>
      <c r="D17" s="493"/>
      <c r="E17" s="376" t="s">
        <v>44</v>
      </c>
      <c r="F17" s="378"/>
      <c r="G17" s="351">
        <v>1</v>
      </c>
      <c r="H17" s="354">
        <v>8</v>
      </c>
      <c r="I17" s="402"/>
      <c r="J17" s="357"/>
      <c r="K17" s="334" t="s">
        <v>369</v>
      </c>
      <c r="L17" s="410" t="s">
        <v>453</v>
      </c>
      <c r="M17" s="7" t="s">
        <v>59</v>
      </c>
      <c r="N17" s="340" t="s">
        <v>98</v>
      </c>
      <c r="O17" s="30">
        <v>3</v>
      </c>
      <c r="P17" s="343">
        <f>((O17*0.6)+(O18*0.1)+(O19*0.1)+(O20*0.1)+(O21*0.1))</f>
        <v>2.7</v>
      </c>
      <c r="Q17" s="345">
        <v>1</v>
      </c>
      <c r="R17" s="348">
        <v>2</v>
      </c>
      <c r="S17" s="363">
        <f>P17*Q17*R17</f>
        <v>5.4</v>
      </c>
      <c r="T17" s="385" t="s">
        <v>122</v>
      </c>
      <c r="U17" s="328">
        <f>G17/170*1</f>
        <v>5.8823529411764705E-3</v>
      </c>
      <c r="V17" s="369">
        <v>1</v>
      </c>
      <c r="W17" s="370">
        <f>S17*V17</f>
        <v>5.4</v>
      </c>
      <c r="X17" s="331" t="str">
        <f>+IF(W17&gt;=500,"ALTO",IF(AND(W17&gt;325,W17&lt;=499),"MEDIO",IF(AND(W17&gt;1,W17&lt;=324),"BAJO",)))</f>
        <v>BAJO</v>
      </c>
      <c r="Y17" s="13" t="s">
        <v>26</v>
      </c>
      <c r="Z17" s="4" t="s">
        <v>100</v>
      </c>
      <c r="AA17" s="13" t="s">
        <v>26</v>
      </c>
      <c r="AB17" s="28"/>
    </row>
    <row r="18" spans="1:29" s="109" customFormat="1" ht="15.75" x14ac:dyDescent="0.25">
      <c r="A18" s="420"/>
      <c r="B18" s="420"/>
      <c r="C18" s="420"/>
      <c r="D18" s="493"/>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27" x14ac:dyDescent="0.25">
      <c r="A19" s="420"/>
      <c r="B19" s="420"/>
      <c r="C19" s="420"/>
      <c r="D19" s="493"/>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446</v>
      </c>
    </row>
    <row r="20" spans="1:29" s="109" customFormat="1" ht="54" x14ac:dyDescent="0.25">
      <c r="A20" s="420"/>
      <c r="B20" s="420"/>
      <c r="C20" s="420"/>
      <c r="D20" s="493"/>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0"/>
      <c r="D21" s="493"/>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22.5" customHeight="1" x14ac:dyDescent="0.2">
      <c r="A22" s="420"/>
      <c r="B22" s="420"/>
      <c r="C22" s="420"/>
      <c r="D22" s="493"/>
      <c r="E22" s="376" t="s">
        <v>44</v>
      </c>
      <c r="F22" s="351"/>
      <c r="G22" s="351">
        <v>1</v>
      </c>
      <c r="H22" s="354">
        <v>8</v>
      </c>
      <c r="I22" s="402"/>
      <c r="J22" s="357"/>
      <c r="K22" s="334" t="s">
        <v>362</v>
      </c>
      <c r="L22" s="337" t="s">
        <v>447</v>
      </c>
      <c r="M22" s="7" t="s">
        <v>61</v>
      </c>
      <c r="N22" s="340"/>
      <c r="O22" s="30">
        <v>3</v>
      </c>
      <c r="P22" s="343">
        <f>((O22*0.6)+(O23*0.1)+(O24*0.1)+(O25*0.1)+(O26*0.1))</f>
        <v>2.7</v>
      </c>
      <c r="Q22" s="345">
        <v>3</v>
      </c>
      <c r="R22" s="348">
        <v>4</v>
      </c>
      <c r="S22" s="363">
        <f>P22*Q22*R22</f>
        <v>32.400000000000006</v>
      </c>
      <c r="T22" s="366" t="str">
        <f>+IF(S22&gt;100,"Riesgo_INTOLERABLE",IF(AND(S22&gt;65,S22&lt;=100),"Riesgo_IMPORTANTE",IF(AND(S22&gt;37,S22&lt;=65),"Riesgo_MODERADO",IF(AND(S22&gt;16,S22&lt;=37),"Riesgo_TOLERABLE",IF(AND(S22&gt;=15),"Riesgo_BAJO")))))</f>
        <v>Riesgo_TOLERABLE</v>
      </c>
      <c r="U22" s="328">
        <f>G22/170*1</f>
        <v>5.8823529411764705E-3</v>
      </c>
      <c r="V22" s="369">
        <v>1</v>
      </c>
      <c r="W22" s="370">
        <f>S22*V22</f>
        <v>32.400000000000006</v>
      </c>
      <c r="X22" s="331" t="str">
        <f>+IF(W22&gt;=500,"ALTO",IF(AND(W22&gt;325,W22&lt;=499),"MEDIO",IF(AND(W22&gt;1,W22&lt;=324),"BAJO",)))</f>
        <v>BAJO</v>
      </c>
      <c r="Y22" s="13" t="s">
        <v>26</v>
      </c>
      <c r="Z22" s="4" t="s">
        <v>100</v>
      </c>
      <c r="AA22" s="13" t="s">
        <v>26</v>
      </c>
      <c r="AB22" s="28"/>
    </row>
    <row r="23" spans="1:29" s="109" customFormat="1" ht="15.75" x14ac:dyDescent="0.25">
      <c r="A23" s="420"/>
      <c r="B23" s="420"/>
      <c r="C23" s="420"/>
      <c r="D23" s="493"/>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27" x14ac:dyDescent="0.25">
      <c r="A24" s="420"/>
      <c r="B24" s="420"/>
      <c r="C24" s="420"/>
      <c r="D24" s="493"/>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413</v>
      </c>
    </row>
    <row r="25" spans="1:29" s="109" customFormat="1" ht="54" x14ac:dyDescent="0.25">
      <c r="A25" s="420"/>
      <c r="B25" s="420"/>
      <c r="C25" s="420"/>
      <c r="D25" s="493"/>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0"/>
      <c r="D26" s="493"/>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45" x14ac:dyDescent="0.2">
      <c r="A27" s="420"/>
      <c r="B27" s="420"/>
      <c r="C27" s="420"/>
      <c r="D27" s="493"/>
      <c r="E27" s="376" t="s">
        <v>44</v>
      </c>
      <c r="F27" s="378"/>
      <c r="G27" s="351">
        <v>1</v>
      </c>
      <c r="H27" s="354">
        <v>8</v>
      </c>
      <c r="I27" s="402"/>
      <c r="J27" s="357"/>
      <c r="K27" s="334" t="s">
        <v>355</v>
      </c>
      <c r="L27" s="337" t="s">
        <v>354</v>
      </c>
      <c r="M27" s="7" t="s">
        <v>66</v>
      </c>
      <c r="N27" s="340" t="s">
        <v>98</v>
      </c>
      <c r="O27" s="30">
        <v>6</v>
      </c>
      <c r="P27" s="343">
        <f>((O27*0.6)+(O28*0.1)+(O29*0.1)+(O30*0.1)+(O31*0.1))</f>
        <v>5.8999999999999986</v>
      </c>
      <c r="Q27" s="345">
        <v>2</v>
      </c>
      <c r="R27" s="348">
        <v>1</v>
      </c>
      <c r="S27" s="363">
        <f>P27*Q27*R27</f>
        <v>11.799999999999997</v>
      </c>
      <c r="T27" s="385" t="s">
        <v>122</v>
      </c>
      <c r="U27" s="328">
        <f>G27/170*1</f>
        <v>5.8823529411764705E-3</v>
      </c>
      <c r="V27" s="369">
        <v>1</v>
      </c>
      <c r="W27" s="370">
        <f>S27*V27</f>
        <v>11.799999999999997</v>
      </c>
      <c r="X27" s="331" t="str">
        <f>+IF(W27&gt;=500,"ALTO",IF(AND(W27&gt;325,W27&lt;=499),"MEDIO",IF(AND(W27&gt;1,W27&lt;=324),"BAJO",)))</f>
        <v>BAJO</v>
      </c>
      <c r="Y27" s="13" t="s">
        <v>26</v>
      </c>
      <c r="Z27" s="114" t="s">
        <v>100</v>
      </c>
      <c r="AA27" s="13" t="s">
        <v>26</v>
      </c>
      <c r="AB27" s="32"/>
    </row>
    <row r="28" spans="1:29" s="109" customFormat="1" ht="22.5" x14ac:dyDescent="0.25">
      <c r="A28" s="420"/>
      <c r="B28" s="420"/>
      <c r="C28" s="420"/>
      <c r="D28" s="493"/>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27" x14ac:dyDescent="0.25">
      <c r="A29" s="420"/>
      <c r="B29" s="420"/>
      <c r="C29" s="420"/>
      <c r="D29" s="493"/>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54" x14ac:dyDescent="0.25">
      <c r="A30" s="420"/>
      <c r="B30" s="420"/>
      <c r="C30" s="420"/>
      <c r="D30" s="493"/>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customHeight="1" thickBot="1" x14ac:dyDescent="0.3">
      <c r="A31" s="420"/>
      <c r="B31" s="420"/>
      <c r="C31" s="420"/>
      <c r="D31" s="493"/>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33.75" customHeight="1" x14ac:dyDescent="0.2">
      <c r="A32" s="420"/>
      <c r="B32" s="420"/>
      <c r="C32" s="420"/>
      <c r="D32" s="493"/>
      <c r="E32" s="376" t="s">
        <v>44</v>
      </c>
      <c r="F32" s="378"/>
      <c r="G32" s="351">
        <v>1</v>
      </c>
      <c r="H32" s="354">
        <v>8</v>
      </c>
      <c r="I32" s="402"/>
      <c r="J32" s="357"/>
      <c r="K32" s="334" t="s">
        <v>70</v>
      </c>
      <c r="L32" s="337" t="s">
        <v>425</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5.8823529411764705E-3</v>
      </c>
      <c r="V32" s="369">
        <v>1</v>
      </c>
      <c r="W32" s="370">
        <f>S32*V32</f>
        <v>20.8</v>
      </c>
      <c r="X32" s="331" t="s">
        <v>126</v>
      </c>
      <c r="Y32" s="13" t="s">
        <v>26</v>
      </c>
      <c r="Z32" s="4" t="s">
        <v>100</v>
      </c>
      <c r="AA32" s="13" t="s">
        <v>26</v>
      </c>
      <c r="AB32" s="110"/>
    </row>
    <row r="33" spans="1:28" s="109" customFormat="1" ht="15.75" x14ac:dyDescent="0.25">
      <c r="A33" s="420"/>
      <c r="B33" s="420"/>
      <c r="C33" s="420"/>
      <c r="D33" s="493"/>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27" x14ac:dyDescent="0.25">
      <c r="A34" s="420"/>
      <c r="B34" s="420"/>
      <c r="C34" s="420"/>
      <c r="D34" s="493"/>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54" x14ac:dyDescent="0.25">
      <c r="A35" s="420"/>
      <c r="B35" s="420"/>
      <c r="C35" s="420"/>
      <c r="D35" s="493"/>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34.5" thickBot="1" x14ac:dyDescent="0.3">
      <c r="A36" s="420"/>
      <c r="B36" s="420"/>
      <c r="C36" s="420"/>
      <c r="D36" s="493"/>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22.5" hidden="1" customHeight="1" x14ac:dyDescent="0.2">
      <c r="A37" s="420"/>
      <c r="B37" s="420"/>
      <c r="C37" s="420"/>
      <c r="D37" s="493"/>
      <c r="E37" s="376" t="s">
        <v>44</v>
      </c>
      <c r="F37" s="378"/>
      <c r="G37" s="351">
        <v>2</v>
      </c>
      <c r="H37" s="354">
        <v>8</v>
      </c>
      <c r="I37" s="388"/>
      <c r="J37" s="357"/>
      <c r="K37" s="334" t="s">
        <v>47</v>
      </c>
      <c r="L37" s="337" t="s">
        <v>343</v>
      </c>
      <c r="M37" s="7" t="s">
        <v>342</v>
      </c>
      <c r="N37" s="340" t="s">
        <v>98</v>
      </c>
      <c r="O37" s="30">
        <v>1</v>
      </c>
      <c r="P37" s="343">
        <f>((O37*0.6)+(O38*0.1)+(O39*0.1)+(O40*0.1)+(O41*0.1))</f>
        <v>0.99999999999999989</v>
      </c>
      <c r="Q37" s="345">
        <v>2</v>
      </c>
      <c r="R37" s="348">
        <v>5</v>
      </c>
      <c r="S37" s="363">
        <f>P37*Q37*R37</f>
        <v>9.9999999999999982</v>
      </c>
      <c r="T37" s="385" t="s">
        <v>122</v>
      </c>
      <c r="U37" s="328">
        <f>G37/170*1</f>
        <v>1.1764705882352941E-2</v>
      </c>
      <c r="V37" s="369">
        <v>1</v>
      </c>
      <c r="W37" s="370">
        <f>S37*V37</f>
        <v>9.9999999999999982</v>
      </c>
      <c r="X37" s="331" t="str">
        <f>+IF(W37&gt;=500,"ALTO",IF(AND(W37&gt;325,W37&lt;=499),"MEDIO",IF(AND(W37&gt;1,W37&lt;=324),"BAJO",)))</f>
        <v>BAJO</v>
      </c>
      <c r="Y37" s="13" t="s">
        <v>26</v>
      </c>
      <c r="Z37" s="4" t="s">
        <v>100</v>
      </c>
      <c r="AA37" s="13" t="s">
        <v>26</v>
      </c>
      <c r="AB37" s="110"/>
    </row>
    <row r="38" spans="1:28" s="109" customFormat="1" ht="15.75" hidden="1" customHeight="1" x14ac:dyDescent="0.25">
      <c r="A38" s="420"/>
      <c r="B38" s="420"/>
      <c r="C38" s="420"/>
      <c r="D38" s="493"/>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27" hidden="1" x14ac:dyDescent="0.25">
      <c r="A39" s="420"/>
      <c r="B39" s="420"/>
      <c r="C39" s="420"/>
      <c r="D39" s="493"/>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t="s">
        <v>340</v>
      </c>
    </row>
    <row r="40" spans="1:28" s="109" customFormat="1" ht="54" hidden="1" x14ac:dyDescent="0.25">
      <c r="A40" s="420"/>
      <c r="B40" s="420"/>
      <c r="C40" s="420"/>
      <c r="D40" s="493"/>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hidden="1" thickBot="1" x14ac:dyDescent="0.3">
      <c r="A41" s="420"/>
      <c r="B41" s="420"/>
      <c r="C41" s="420"/>
      <c r="D41" s="493"/>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417</v>
      </c>
      <c r="AA41" s="14" t="s">
        <v>29</v>
      </c>
      <c r="AB41" s="35" t="s">
        <v>418</v>
      </c>
    </row>
    <row r="42" spans="1:28" s="109" customFormat="1" ht="22.5" customHeight="1" x14ac:dyDescent="0.2">
      <c r="A42" s="420"/>
      <c r="B42" s="420"/>
      <c r="C42" s="420"/>
      <c r="D42" s="493"/>
      <c r="E42" s="376" t="s">
        <v>44</v>
      </c>
      <c r="F42" s="378"/>
      <c r="G42" s="351">
        <v>1</v>
      </c>
      <c r="H42" s="354">
        <v>8</v>
      </c>
      <c r="I42" s="389"/>
      <c r="J42" s="357"/>
      <c r="K42" s="334" t="s">
        <v>82</v>
      </c>
      <c r="L42" s="337" t="s">
        <v>337</v>
      </c>
      <c r="M42" s="7" t="s">
        <v>336</v>
      </c>
      <c r="N42" s="340" t="s">
        <v>98</v>
      </c>
      <c r="O42" s="30">
        <v>2</v>
      </c>
      <c r="P42" s="343">
        <f>((O42*0.6)+(O43*0.1)+(O44*0.1)+(O45*0.1)+(O46*0.1))</f>
        <v>1.7000000000000002</v>
      </c>
      <c r="Q42" s="345">
        <v>2</v>
      </c>
      <c r="R42" s="348">
        <v>5</v>
      </c>
      <c r="S42" s="363">
        <f>P42*Q42*R42</f>
        <v>17</v>
      </c>
      <c r="T42" s="366" t="str">
        <f>+IF(S42&gt;100,"Riesgo_ INTOLERABLE",IF(AND(S42&gt;65,S42&lt;=100),"Riesgo_ IMPORTANTE",IF(AND(S42&gt;37,S42&lt;=65),"Riesgo_ MODERADO",IF(AND(S42&gt;16,S42&lt;=37),"Riesgo_ TOLERABLE",IF(AND(S42&gt;=15),"Riesgo_BAJO")))))</f>
        <v>Riesgo_ TOLERABLE</v>
      </c>
      <c r="U42" s="328">
        <f>G42/170*1</f>
        <v>5.8823529411764705E-3</v>
      </c>
      <c r="V42" s="369">
        <v>1</v>
      </c>
      <c r="W42" s="370">
        <f>S42*V42</f>
        <v>17</v>
      </c>
      <c r="X42" s="331" t="str">
        <f>+IF(W42&gt;=500,"ALTO",IF(AND(W42&gt;325,W42&lt;=499),"MEDIO",IF(AND(W42&gt;1,W42&lt;=324),"BAJO",)))</f>
        <v>BAJO</v>
      </c>
      <c r="Y42" s="13" t="s">
        <v>26</v>
      </c>
      <c r="Z42" s="4" t="s">
        <v>100</v>
      </c>
      <c r="AA42" s="13" t="s">
        <v>26</v>
      </c>
      <c r="AB42" s="110"/>
    </row>
    <row r="43" spans="1:28" s="109" customFormat="1" ht="15.75" customHeight="1" x14ac:dyDescent="0.25">
      <c r="A43" s="420"/>
      <c r="B43" s="420"/>
      <c r="C43" s="420"/>
      <c r="D43" s="493"/>
      <c r="E43" s="377"/>
      <c r="F43" s="379"/>
      <c r="G43" s="352"/>
      <c r="H43" s="355"/>
      <c r="I43" s="389"/>
      <c r="J43" s="358"/>
      <c r="K43" s="335"/>
      <c r="L43" s="383"/>
      <c r="M43" s="8" t="s">
        <v>60</v>
      </c>
      <c r="N43" s="341"/>
      <c r="O43" s="10">
        <v>1</v>
      </c>
      <c r="P43" s="343"/>
      <c r="Q43" s="346"/>
      <c r="R43" s="349"/>
      <c r="S43" s="364"/>
      <c r="T43" s="367"/>
      <c r="U43" s="329"/>
      <c r="V43" s="329"/>
      <c r="W43" s="371"/>
      <c r="X43" s="332"/>
      <c r="Y43" s="11" t="s">
        <v>27</v>
      </c>
      <c r="Z43" s="3" t="s">
        <v>100</v>
      </c>
      <c r="AA43" s="11" t="s">
        <v>27</v>
      </c>
      <c r="AB43" s="29"/>
    </row>
    <row r="44" spans="1:28" s="109" customFormat="1" ht="27" x14ac:dyDescent="0.25">
      <c r="A44" s="420"/>
      <c r="B44" s="420"/>
      <c r="C44" s="420"/>
      <c r="D44" s="493"/>
      <c r="E44" s="377"/>
      <c r="F44" s="379"/>
      <c r="G44" s="352"/>
      <c r="H44" s="355"/>
      <c r="I44" s="389"/>
      <c r="J44" s="358"/>
      <c r="K44" s="335"/>
      <c r="L44" s="383"/>
      <c r="M44" s="8" t="s">
        <v>335</v>
      </c>
      <c r="N44" s="341"/>
      <c r="O44" s="10">
        <v>1</v>
      </c>
      <c r="P44" s="343"/>
      <c r="Q44" s="346"/>
      <c r="R44" s="349"/>
      <c r="S44" s="364"/>
      <c r="T44" s="367"/>
      <c r="U44" s="329"/>
      <c r="V44" s="329"/>
      <c r="W44" s="371"/>
      <c r="X44" s="332"/>
      <c r="Y44" s="11" t="s">
        <v>4</v>
      </c>
      <c r="Z44" s="111" t="s">
        <v>100</v>
      </c>
      <c r="AA44" s="11" t="s">
        <v>36</v>
      </c>
      <c r="AB44" s="32"/>
    </row>
    <row r="45" spans="1:28" s="109" customFormat="1" ht="54" x14ac:dyDescent="0.25">
      <c r="A45" s="420"/>
      <c r="B45" s="420"/>
      <c r="C45" s="420"/>
      <c r="D45" s="493"/>
      <c r="E45" s="377"/>
      <c r="F45" s="379"/>
      <c r="G45" s="352"/>
      <c r="H45" s="355"/>
      <c r="I45" s="389"/>
      <c r="J45" s="358"/>
      <c r="K45" s="335"/>
      <c r="L45" s="383"/>
      <c r="M45" s="8" t="s">
        <v>55</v>
      </c>
      <c r="N45" s="341"/>
      <c r="O45" s="10">
        <v>1</v>
      </c>
      <c r="P45" s="343"/>
      <c r="Q45" s="346"/>
      <c r="R45" s="349"/>
      <c r="S45" s="364"/>
      <c r="T45" s="367"/>
      <c r="U45" s="329"/>
      <c r="V45" s="329"/>
      <c r="W45" s="371"/>
      <c r="X45" s="332"/>
      <c r="Y45" s="11" t="s">
        <v>28</v>
      </c>
      <c r="Z45" s="31" t="s">
        <v>334</v>
      </c>
      <c r="AA45" s="11" t="s">
        <v>28</v>
      </c>
      <c r="AB45" s="32" t="s">
        <v>333</v>
      </c>
    </row>
    <row r="46" spans="1:28" s="109" customFormat="1" ht="45.75" thickBot="1" x14ac:dyDescent="0.3">
      <c r="A46" s="420"/>
      <c r="B46" s="420"/>
      <c r="C46" s="420"/>
      <c r="D46" s="493"/>
      <c r="E46" s="377"/>
      <c r="F46" s="379"/>
      <c r="G46" s="352"/>
      <c r="H46" s="355"/>
      <c r="I46" s="389"/>
      <c r="J46" s="380"/>
      <c r="K46" s="336"/>
      <c r="L46" s="384"/>
      <c r="M46" s="9" t="s">
        <v>57</v>
      </c>
      <c r="N46" s="342"/>
      <c r="O46" s="33">
        <v>2</v>
      </c>
      <c r="P46" s="344"/>
      <c r="Q46" s="347"/>
      <c r="R46" s="350"/>
      <c r="S46" s="365"/>
      <c r="T46" s="368"/>
      <c r="U46" s="330"/>
      <c r="V46" s="330"/>
      <c r="W46" s="372"/>
      <c r="X46" s="333"/>
      <c r="Y46" s="14" t="s">
        <v>29</v>
      </c>
      <c r="Z46" s="45" t="s">
        <v>332</v>
      </c>
      <c r="AA46" s="14" t="s">
        <v>29</v>
      </c>
      <c r="AB46" s="35" t="s">
        <v>331</v>
      </c>
    </row>
    <row r="47" spans="1:28" s="109" customFormat="1" ht="45" hidden="1" x14ac:dyDescent="0.2">
      <c r="A47" s="420"/>
      <c r="B47" s="420"/>
      <c r="C47" s="420"/>
      <c r="D47" s="493"/>
      <c r="E47" s="376" t="s">
        <v>44</v>
      </c>
      <c r="F47" s="378"/>
      <c r="G47" s="351">
        <v>2</v>
      </c>
      <c r="H47" s="479">
        <v>8</v>
      </c>
      <c r="I47" s="389"/>
      <c r="J47" s="489"/>
      <c r="K47" s="334" t="s">
        <v>85</v>
      </c>
      <c r="L47" s="337" t="s">
        <v>450</v>
      </c>
      <c r="M47" s="7" t="s">
        <v>172</v>
      </c>
      <c r="N47" s="340" t="s">
        <v>98</v>
      </c>
      <c r="O47" s="30">
        <v>3</v>
      </c>
      <c r="P47" s="343">
        <f>((O47*0.6)+(O48*0.1)+(O49*0.1)+(O50*0.1)+(O51*0.1))</f>
        <v>2.4000000000000004</v>
      </c>
      <c r="Q47" s="473">
        <v>4</v>
      </c>
      <c r="R47" s="476">
        <v>3</v>
      </c>
      <c r="S47" s="363">
        <f>P47*Q47*R47</f>
        <v>28.800000000000004</v>
      </c>
      <c r="T47" s="366" t="str">
        <f>+IF(S47&gt;100,"Riesgo_ INTOLERABLE",IF(AND(S47&gt;65,S47&lt;=100),"Riesgo_ IMPORTANTE",IF(AND(S47&gt;37,S47&lt;=65),"Riesgo_ MODERADO",IF(AND(S47&gt;16,S47&lt;=37),"Riesgo_ TOLERABLE",IF(AND(S47&gt;=15),"Riesgo_BAJO")))))</f>
        <v>Riesgo_ TOLERABLE</v>
      </c>
      <c r="U47" s="328">
        <f>G68/122*1</f>
        <v>0</v>
      </c>
      <c r="V47" s="369">
        <v>1</v>
      </c>
      <c r="W47" s="370">
        <f>S47*V47</f>
        <v>28.800000000000004</v>
      </c>
      <c r="X47" s="331" t="str">
        <f>+IF(W47&gt;=500,"ALTO",IF(AND(W47&gt;325,W47&lt;=499),"MEDIO",IF(AND(W47&gt;1,W47&lt;=324),"BAJO",)))</f>
        <v>BAJO</v>
      </c>
      <c r="Y47" s="13" t="s">
        <v>26</v>
      </c>
      <c r="Z47" s="4" t="s">
        <v>100</v>
      </c>
      <c r="AA47" s="13" t="s">
        <v>26</v>
      </c>
      <c r="AB47" s="32"/>
    </row>
    <row r="48" spans="1:28" s="109" customFormat="1" ht="18" hidden="1" customHeight="1" x14ac:dyDescent="0.25">
      <c r="A48" s="420"/>
      <c r="B48" s="420"/>
      <c r="C48" s="420"/>
      <c r="D48" s="493"/>
      <c r="E48" s="377"/>
      <c r="F48" s="379"/>
      <c r="G48" s="352"/>
      <c r="H48" s="480"/>
      <c r="I48" s="389"/>
      <c r="J48" s="490"/>
      <c r="K48" s="335"/>
      <c r="L48" s="383"/>
      <c r="M48" s="8" t="s">
        <v>60</v>
      </c>
      <c r="N48" s="341"/>
      <c r="O48" s="10">
        <v>1</v>
      </c>
      <c r="P48" s="343"/>
      <c r="Q48" s="474"/>
      <c r="R48" s="477"/>
      <c r="S48" s="364"/>
      <c r="T48" s="367"/>
      <c r="U48" s="329"/>
      <c r="V48" s="329"/>
      <c r="W48" s="371"/>
      <c r="X48" s="332"/>
      <c r="Y48" s="11" t="s">
        <v>27</v>
      </c>
      <c r="Z48" s="27"/>
      <c r="AA48" s="11" t="s">
        <v>27</v>
      </c>
      <c r="AB48" s="29"/>
    </row>
    <row r="49" spans="1:28" s="109" customFormat="1" ht="33.75" hidden="1" x14ac:dyDescent="0.25">
      <c r="A49" s="420"/>
      <c r="B49" s="420"/>
      <c r="C49" s="420"/>
      <c r="D49" s="493"/>
      <c r="E49" s="377"/>
      <c r="F49" s="379"/>
      <c r="G49" s="352"/>
      <c r="H49" s="480"/>
      <c r="I49" s="389"/>
      <c r="J49" s="490"/>
      <c r="K49" s="335"/>
      <c r="L49" s="383"/>
      <c r="M49" s="8" t="s">
        <v>84</v>
      </c>
      <c r="N49" s="341"/>
      <c r="O49" s="10">
        <v>2</v>
      </c>
      <c r="P49" s="343"/>
      <c r="Q49" s="474"/>
      <c r="R49" s="477"/>
      <c r="S49" s="364"/>
      <c r="T49" s="367"/>
      <c r="U49" s="329"/>
      <c r="V49" s="329"/>
      <c r="W49" s="371"/>
      <c r="X49" s="332"/>
      <c r="Y49" s="11" t="s">
        <v>4</v>
      </c>
      <c r="Z49" s="31" t="s">
        <v>451</v>
      </c>
      <c r="AA49" s="11" t="s">
        <v>36</v>
      </c>
      <c r="AB49" s="32" t="s">
        <v>127</v>
      </c>
    </row>
    <row r="50" spans="1:28" s="109" customFormat="1" ht="54" hidden="1" x14ac:dyDescent="0.25">
      <c r="A50" s="420"/>
      <c r="B50" s="420"/>
      <c r="C50" s="420"/>
      <c r="D50" s="493"/>
      <c r="E50" s="377"/>
      <c r="F50" s="379"/>
      <c r="G50" s="352"/>
      <c r="H50" s="480"/>
      <c r="I50" s="389"/>
      <c r="J50" s="490"/>
      <c r="K50" s="335"/>
      <c r="L50" s="383"/>
      <c r="M50" s="8" t="s">
        <v>55</v>
      </c>
      <c r="N50" s="341"/>
      <c r="O50" s="10">
        <v>1</v>
      </c>
      <c r="P50" s="343"/>
      <c r="Q50" s="474"/>
      <c r="R50" s="477"/>
      <c r="S50" s="364"/>
      <c r="T50" s="367"/>
      <c r="U50" s="329"/>
      <c r="V50" s="329"/>
      <c r="W50" s="371"/>
      <c r="X50" s="332"/>
      <c r="Y50" s="11" t="s">
        <v>28</v>
      </c>
      <c r="Z50" s="44" t="s">
        <v>100</v>
      </c>
      <c r="AA50" s="11" t="s">
        <v>28</v>
      </c>
      <c r="AB50" s="32"/>
    </row>
    <row r="51" spans="1:28" s="109" customFormat="1" ht="16.5" hidden="1" thickBot="1" x14ac:dyDescent="0.3">
      <c r="A51" s="420"/>
      <c r="B51" s="420"/>
      <c r="C51" s="420"/>
      <c r="D51" s="493"/>
      <c r="E51" s="428"/>
      <c r="F51" s="429"/>
      <c r="G51" s="353"/>
      <c r="H51" s="481"/>
      <c r="I51" s="389"/>
      <c r="J51" s="491"/>
      <c r="K51" s="336"/>
      <c r="L51" s="384"/>
      <c r="M51" s="9" t="s">
        <v>57</v>
      </c>
      <c r="N51" s="342"/>
      <c r="O51" s="33">
        <v>2</v>
      </c>
      <c r="P51" s="344"/>
      <c r="Q51" s="475"/>
      <c r="R51" s="478"/>
      <c r="S51" s="365"/>
      <c r="T51" s="368"/>
      <c r="U51" s="330"/>
      <c r="V51" s="330"/>
      <c r="W51" s="372"/>
      <c r="X51" s="333"/>
      <c r="Y51" s="14" t="s">
        <v>29</v>
      </c>
      <c r="Z51" s="44" t="s">
        <v>100</v>
      </c>
      <c r="AA51" s="14" t="s">
        <v>29</v>
      </c>
      <c r="AB51" s="40" t="s">
        <v>452</v>
      </c>
    </row>
    <row r="52" spans="1:28" s="109" customFormat="1" ht="45" x14ac:dyDescent="0.2">
      <c r="A52" s="420"/>
      <c r="B52" s="420"/>
      <c r="C52" s="420"/>
      <c r="D52" s="493"/>
      <c r="E52" s="376" t="s">
        <v>44</v>
      </c>
      <c r="F52" s="378"/>
      <c r="G52" s="351">
        <v>1</v>
      </c>
      <c r="H52" s="354">
        <v>8</v>
      </c>
      <c r="I52" s="389"/>
      <c r="J52" s="357"/>
      <c r="K52" s="334" t="s">
        <v>92</v>
      </c>
      <c r="L52" s="381" t="s">
        <v>419</v>
      </c>
      <c r="M52" s="7" t="s">
        <v>96</v>
      </c>
      <c r="N52" s="340" t="s">
        <v>98</v>
      </c>
      <c r="O52" s="30">
        <v>3</v>
      </c>
      <c r="P52" s="343">
        <f>((O52*0.6)+(O53*0.1)+(O54*0.1)+(O55*0.1)+(O56*0.1))</f>
        <v>2.6</v>
      </c>
      <c r="Q52" s="345">
        <v>3</v>
      </c>
      <c r="R52" s="348">
        <v>5</v>
      </c>
      <c r="S52" s="363">
        <f>P52*Q52*R52</f>
        <v>39</v>
      </c>
      <c r="T52" s="373" t="str">
        <f>+IF(S52&gt;100,"Riesgo_ INTOLERABLE",IF(AND(S52&gt;65,S52&lt;=100),"Riesgo_ IMPORTANTE",IF(AND(S52&gt;37,S52&lt;=65),"Riesgo_ MODERADO",IF(AND(S52&gt;16,S52&lt;=37),"Riesgo_ TOLERABLE",IF(AND(S52&gt;=15),"Riesgo_BAJO")))))</f>
        <v>Riesgo_ MODERADO</v>
      </c>
      <c r="U52" s="328">
        <f>G52/170*1</f>
        <v>5.8823529411764705E-3</v>
      </c>
      <c r="V52" s="369">
        <v>1</v>
      </c>
      <c r="W52" s="370">
        <f>S52*V52</f>
        <v>39</v>
      </c>
      <c r="X52" s="331" t="str">
        <f>+IF(W52&gt;=500,"ALTO",IF(AND(W52&gt;325,W52&lt;=499),"MEDIO",IF(AND(W52&gt;1,W52&lt;=324),"BAJO",)))</f>
        <v>BAJO</v>
      </c>
      <c r="Y52" s="13" t="s">
        <v>26</v>
      </c>
      <c r="Z52" s="4" t="s">
        <v>100</v>
      </c>
      <c r="AA52" s="13" t="s">
        <v>26</v>
      </c>
      <c r="AB52" s="110"/>
    </row>
    <row r="53" spans="1:28" s="109" customFormat="1" ht="15.75" x14ac:dyDescent="0.25">
      <c r="A53" s="420"/>
      <c r="B53" s="420"/>
      <c r="C53" s="420"/>
      <c r="D53" s="493"/>
      <c r="E53" s="377"/>
      <c r="F53" s="379"/>
      <c r="G53" s="352"/>
      <c r="H53" s="355"/>
      <c r="I53" s="389"/>
      <c r="J53" s="358"/>
      <c r="K53" s="335"/>
      <c r="L53" s="381"/>
      <c r="M53" s="8" t="s">
        <v>93</v>
      </c>
      <c r="N53" s="341"/>
      <c r="O53" s="10">
        <v>3</v>
      </c>
      <c r="P53" s="343"/>
      <c r="Q53" s="346"/>
      <c r="R53" s="349"/>
      <c r="S53" s="364"/>
      <c r="T53" s="374"/>
      <c r="U53" s="329"/>
      <c r="V53" s="329"/>
      <c r="W53" s="371"/>
      <c r="X53" s="332"/>
      <c r="Y53" s="11" t="s">
        <v>27</v>
      </c>
      <c r="Z53" s="3" t="s">
        <v>100</v>
      </c>
      <c r="AA53" s="11" t="s">
        <v>27</v>
      </c>
      <c r="AB53" s="29"/>
    </row>
    <row r="54" spans="1:28" s="109" customFormat="1" ht="27" x14ac:dyDescent="0.25">
      <c r="A54" s="420"/>
      <c r="B54" s="420"/>
      <c r="C54" s="420"/>
      <c r="D54" s="493"/>
      <c r="E54" s="377"/>
      <c r="F54" s="379"/>
      <c r="G54" s="352"/>
      <c r="H54" s="355"/>
      <c r="I54" s="389"/>
      <c r="J54" s="358"/>
      <c r="K54" s="335"/>
      <c r="L54" s="381"/>
      <c r="M54" s="8" t="s">
        <v>76</v>
      </c>
      <c r="N54" s="341"/>
      <c r="O54" s="10">
        <v>2</v>
      </c>
      <c r="P54" s="343"/>
      <c r="Q54" s="346"/>
      <c r="R54" s="349"/>
      <c r="S54" s="364"/>
      <c r="T54" s="374"/>
      <c r="U54" s="329"/>
      <c r="V54" s="329"/>
      <c r="W54" s="371"/>
      <c r="X54" s="332"/>
      <c r="Y54" s="11" t="s">
        <v>4</v>
      </c>
      <c r="Z54" s="31" t="s">
        <v>329</v>
      </c>
      <c r="AA54" s="11" t="s">
        <v>36</v>
      </c>
      <c r="AB54" s="43" t="s">
        <v>127</v>
      </c>
    </row>
    <row r="55" spans="1:28" s="109" customFormat="1" ht="54" x14ac:dyDescent="0.25">
      <c r="A55" s="420"/>
      <c r="B55" s="420"/>
      <c r="C55" s="420"/>
      <c r="D55" s="493"/>
      <c r="E55" s="377"/>
      <c r="F55" s="379"/>
      <c r="G55" s="352"/>
      <c r="H55" s="355"/>
      <c r="I55" s="389"/>
      <c r="J55" s="358"/>
      <c r="K55" s="335"/>
      <c r="L55" s="381"/>
      <c r="M55" s="8" t="s">
        <v>77</v>
      </c>
      <c r="N55" s="341"/>
      <c r="O55" s="10">
        <v>1</v>
      </c>
      <c r="P55" s="343"/>
      <c r="Q55" s="346"/>
      <c r="R55" s="349"/>
      <c r="S55" s="364"/>
      <c r="T55" s="374"/>
      <c r="U55" s="329"/>
      <c r="V55" s="329"/>
      <c r="W55" s="371"/>
      <c r="X55" s="332"/>
      <c r="Y55" s="11" t="s">
        <v>28</v>
      </c>
      <c r="Z55" s="31" t="s">
        <v>117</v>
      </c>
      <c r="AA55" s="11" t="s">
        <v>28</v>
      </c>
      <c r="AB55" s="32" t="s">
        <v>328</v>
      </c>
    </row>
    <row r="56" spans="1:28" s="109" customFormat="1" ht="45.75" thickBot="1" x14ac:dyDescent="0.3">
      <c r="A56" s="420"/>
      <c r="B56" s="420"/>
      <c r="C56" s="420"/>
      <c r="D56" s="493"/>
      <c r="E56" s="377"/>
      <c r="F56" s="379"/>
      <c r="G56" s="352"/>
      <c r="H56" s="355"/>
      <c r="I56" s="389"/>
      <c r="J56" s="380"/>
      <c r="K56" s="336"/>
      <c r="L56" s="382"/>
      <c r="M56" s="9" t="s">
        <v>57</v>
      </c>
      <c r="N56" s="342"/>
      <c r="O56" s="33">
        <v>2</v>
      </c>
      <c r="P56" s="344"/>
      <c r="Q56" s="347"/>
      <c r="R56" s="350"/>
      <c r="S56" s="365"/>
      <c r="T56" s="375"/>
      <c r="U56" s="330"/>
      <c r="V56" s="330"/>
      <c r="W56" s="372"/>
      <c r="X56" s="333"/>
      <c r="Y56" s="14" t="s">
        <v>29</v>
      </c>
      <c r="Z56" s="45" t="s">
        <v>100</v>
      </c>
      <c r="AA56" s="14" t="s">
        <v>29</v>
      </c>
      <c r="AB56" s="32" t="s">
        <v>116</v>
      </c>
    </row>
    <row r="57" spans="1:28" s="109" customFormat="1" ht="78.75" x14ac:dyDescent="0.2">
      <c r="A57" s="420"/>
      <c r="B57" s="420"/>
      <c r="C57" s="420"/>
      <c r="D57" s="493"/>
      <c r="E57" s="376" t="s">
        <v>44</v>
      </c>
      <c r="F57" s="378"/>
      <c r="G57" s="351">
        <v>1</v>
      </c>
      <c r="H57" s="354">
        <v>8</v>
      </c>
      <c r="I57" s="389"/>
      <c r="J57" s="357"/>
      <c r="K57" s="334" t="s">
        <v>51</v>
      </c>
      <c r="L57" s="337" t="s">
        <v>326</v>
      </c>
      <c r="M57" s="7" t="s">
        <v>325</v>
      </c>
      <c r="N57" s="340" t="s">
        <v>98</v>
      </c>
      <c r="O57" s="30">
        <v>5</v>
      </c>
      <c r="P57" s="343">
        <f>((O57*0.6)+(O58*0.1)+(O59*0.1)+(O60*0.1)+(O61*0.1))</f>
        <v>3.8000000000000003</v>
      </c>
      <c r="Q57" s="345">
        <v>3</v>
      </c>
      <c r="R57" s="348">
        <v>5</v>
      </c>
      <c r="S57" s="363">
        <f>P57*Q57*R57</f>
        <v>57</v>
      </c>
      <c r="T57" s="373" t="str">
        <f>+IF(S57&gt;100,"Riesgo_ INTOLERABLE",IF(AND(S57&gt;65,S57&lt;=100),"Riesgo_ IMPORTANTE",IF(AND(S57&gt;37,S57&lt;=65),"Riesgo_ MODERADO",IF(AND(S57&gt;16,S57&lt;=37),"Riesgo_ TOLERABLE",IF(AND(S57&gt;=15),"Riesgo_BAJO")))))</f>
        <v>Riesgo_ MODERADO</v>
      </c>
      <c r="U57" s="328">
        <f>G57/170*1</f>
        <v>5.8823529411764705E-3</v>
      </c>
      <c r="V57" s="369">
        <v>1</v>
      </c>
      <c r="W57" s="370">
        <f>S57*V57</f>
        <v>57</v>
      </c>
      <c r="X57" s="331" t="str">
        <f>+IF(W57&gt;=500,"ALTO",IF(AND(W57&gt;325,W57&lt;=499),"MEDIO",IF(AND(W57&gt;1,W57&lt;=324),"BAJO",)))</f>
        <v>BAJO</v>
      </c>
      <c r="Y57" s="13" t="s">
        <v>26</v>
      </c>
      <c r="Z57" s="4" t="s">
        <v>100</v>
      </c>
      <c r="AA57" s="13" t="s">
        <v>26</v>
      </c>
      <c r="AB57" s="110"/>
    </row>
    <row r="58" spans="1:28" s="109" customFormat="1" ht="15.75" x14ac:dyDescent="0.25">
      <c r="A58" s="420"/>
      <c r="B58" s="420"/>
      <c r="C58" s="420"/>
      <c r="D58" s="493"/>
      <c r="E58" s="377"/>
      <c r="F58" s="379"/>
      <c r="G58" s="352"/>
      <c r="H58" s="355"/>
      <c r="I58" s="389"/>
      <c r="J58" s="358"/>
      <c r="K58" s="335"/>
      <c r="L58" s="338"/>
      <c r="M58" s="8" t="s">
        <v>60</v>
      </c>
      <c r="N58" s="341"/>
      <c r="O58" s="10">
        <v>1</v>
      </c>
      <c r="P58" s="343"/>
      <c r="Q58" s="346"/>
      <c r="R58" s="349"/>
      <c r="S58" s="364"/>
      <c r="T58" s="374"/>
      <c r="U58" s="329"/>
      <c r="V58" s="329"/>
      <c r="W58" s="371"/>
      <c r="X58" s="332"/>
      <c r="Y58" s="11" t="s">
        <v>27</v>
      </c>
      <c r="Z58" s="3" t="s">
        <v>100</v>
      </c>
      <c r="AA58" s="11" t="s">
        <v>27</v>
      </c>
      <c r="AB58" s="29"/>
    </row>
    <row r="59" spans="1:28" s="109" customFormat="1" ht="56.25" x14ac:dyDescent="0.25">
      <c r="A59" s="420"/>
      <c r="B59" s="420"/>
      <c r="C59" s="420"/>
      <c r="D59" s="493"/>
      <c r="E59" s="377"/>
      <c r="F59" s="379"/>
      <c r="G59" s="352"/>
      <c r="H59" s="355"/>
      <c r="I59" s="389"/>
      <c r="J59" s="358"/>
      <c r="K59" s="335"/>
      <c r="L59" s="338"/>
      <c r="M59" s="8" t="s">
        <v>89</v>
      </c>
      <c r="N59" s="341"/>
      <c r="O59" s="10">
        <v>2</v>
      </c>
      <c r="P59" s="343"/>
      <c r="Q59" s="346"/>
      <c r="R59" s="349"/>
      <c r="S59" s="364"/>
      <c r="T59" s="374"/>
      <c r="U59" s="329"/>
      <c r="V59" s="329"/>
      <c r="W59" s="371"/>
      <c r="X59" s="332"/>
      <c r="Y59" s="11" t="s">
        <v>4</v>
      </c>
      <c r="Z59" s="38" t="s">
        <v>100</v>
      </c>
      <c r="AA59" s="11" t="s">
        <v>36</v>
      </c>
      <c r="AB59" s="32" t="s">
        <v>324</v>
      </c>
    </row>
    <row r="60" spans="1:28" s="109" customFormat="1" ht="54" x14ac:dyDescent="0.25">
      <c r="A60" s="420"/>
      <c r="B60" s="420"/>
      <c r="C60" s="420"/>
      <c r="D60" s="493"/>
      <c r="E60" s="377"/>
      <c r="F60" s="379"/>
      <c r="G60" s="352"/>
      <c r="H60" s="355"/>
      <c r="I60" s="389"/>
      <c r="J60" s="358"/>
      <c r="K60" s="335"/>
      <c r="L60" s="338"/>
      <c r="M60" s="8" t="s">
        <v>323</v>
      </c>
      <c r="N60" s="341"/>
      <c r="O60" s="10">
        <v>1</v>
      </c>
      <c r="P60" s="343"/>
      <c r="Q60" s="346"/>
      <c r="R60" s="349"/>
      <c r="S60" s="364"/>
      <c r="T60" s="374"/>
      <c r="U60" s="329"/>
      <c r="V60" s="329"/>
      <c r="W60" s="371"/>
      <c r="X60" s="332"/>
      <c r="Y60" s="11" t="s">
        <v>28</v>
      </c>
      <c r="Z60" s="38" t="s">
        <v>429</v>
      </c>
      <c r="AA60" s="11" t="s">
        <v>28</v>
      </c>
      <c r="AB60" s="32" t="s">
        <v>119</v>
      </c>
    </row>
    <row r="61" spans="1:28" s="109" customFormat="1" ht="57" thickBot="1" x14ac:dyDescent="0.3">
      <c r="A61" s="420"/>
      <c r="B61" s="420"/>
      <c r="C61" s="420"/>
      <c r="D61" s="493"/>
      <c r="E61" s="377"/>
      <c r="F61" s="379"/>
      <c r="G61" s="352"/>
      <c r="H61" s="355"/>
      <c r="I61" s="389"/>
      <c r="J61" s="380"/>
      <c r="K61" s="336"/>
      <c r="L61" s="339"/>
      <c r="M61" s="9" t="s">
        <v>90</v>
      </c>
      <c r="N61" s="342"/>
      <c r="O61" s="33">
        <v>4</v>
      </c>
      <c r="P61" s="344"/>
      <c r="Q61" s="347"/>
      <c r="R61" s="350"/>
      <c r="S61" s="365"/>
      <c r="T61" s="375"/>
      <c r="U61" s="330"/>
      <c r="V61" s="330"/>
      <c r="W61" s="372"/>
      <c r="X61" s="333"/>
      <c r="Y61" s="14" t="s">
        <v>29</v>
      </c>
      <c r="Z61" s="38" t="s">
        <v>100</v>
      </c>
      <c r="AA61" s="11" t="s">
        <v>29</v>
      </c>
      <c r="AB61" s="32" t="s">
        <v>124</v>
      </c>
    </row>
    <row r="62" spans="1:28" s="109" customFormat="1" ht="33.75" x14ac:dyDescent="0.2">
      <c r="A62" s="420"/>
      <c r="B62" s="420"/>
      <c r="C62" s="420"/>
      <c r="D62" s="493"/>
      <c r="E62" s="376" t="s">
        <v>44</v>
      </c>
      <c r="F62" s="378"/>
      <c r="G62" s="351">
        <v>1</v>
      </c>
      <c r="H62" s="354">
        <v>8</v>
      </c>
      <c r="I62" s="389"/>
      <c r="J62" s="357"/>
      <c r="K62" s="334" t="s">
        <v>713</v>
      </c>
      <c r="L62" s="361" t="s">
        <v>449</v>
      </c>
      <c r="M62" s="7" t="s">
        <v>320</v>
      </c>
      <c r="N62" s="340" t="s">
        <v>98</v>
      </c>
      <c r="O62" s="30">
        <v>3</v>
      </c>
      <c r="P62" s="343">
        <f>((O62*0.6)+(O63*0.1)+(O64*0.1)+(O65*0.1)+(O66*0.1))</f>
        <v>2.5</v>
      </c>
      <c r="Q62" s="345">
        <v>3</v>
      </c>
      <c r="R62" s="348">
        <v>6</v>
      </c>
      <c r="S62" s="363">
        <f>P62*Q62*R62</f>
        <v>45</v>
      </c>
      <c r="T62" s="373" t="str">
        <f>+IF(S62&gt;100,"Riesgo_ INTOLERABLE",IF(AND(S62&gt;65,S62&lt;=100),"Riesgo_ IMPORTANTE",IF(AND(S62&gt;37,S62&lt;=65),"Riesgo_ MODERADO",IF(AND(S62&gt;16,S62&lt;=37),"Riesgo_ TOLERABLE",IF(AND(S62&gt;=15),"Riesgo_BAJO")))))</f>
        <v>Riesgo_ MODERADO</v>
      </c>
      <c r="U62" s="328">
        <f>G62/170*1</f>
        <v>5.8823529411764705E-3</v>
      </c>
      <c r="V62" s="369">
        <v>1</v>
      </c>
      <c r="W62" s="370">
        <f>S62*V62</f>
        <v>45</v>
      </c>
      <c r="X62" s="331" t="str">
        <f>+IF(W62&gt;=500,"ALTO",IF(AND(W62&gt;325,W62&lt;=499),"MEDIO",IF(AND(W62&gt;1,W62&lt;=324),"BAJO",)))</f>
        <v>BAJO</v>
      </c>
      <c r="Y62" s="13" t="s">
        <v>26</v>
      </c>
      <c r="Z62" s="4" t="s">
        <v>100</v>
      </c>
      <c r="AA62" s="13" t="s">
        <v>26</v>
      </c>
      <c r="AB62" s="110"/>
    </row>
    <row r="63" spans="1:28" s="109" customFormat="1" ht="15.75" x14ac:dyDescent="0.25">
      <c r="A63" s="420"/>
      <c r="B63" s="420"/>
      <c r="C63" s="420"/>
      <c r="D63" s="493"/>
      <c r="E63" s="377"/>
      <c r="F63" s="379"/>
      <c r="G63" s="352"/>
      <c r="H63" s="355"/>
      <c r="I63" s="389"/>
      <c r="J63" s="358"/>
      <c r="K63" s="335"/>
      <c r="L63" s="338"/>
      <c r="M63" s="8" t="s">
        <v>60</v>
      </c>
      <c r="N63" s="341"/>
      <c r="O63" s="10">
        <v>1</v>
      </c>
      <c r="P63" s="343"/>
      <c r="Q63" s="346"/>
      <c r="R63" s="349"/>
      <c r="S63" s="364"/>
      <c r="T63" s="374"/>
      <c r="U63" s="329"/>
      <c r="V63" s="329"/>
      <c r="W63" s="371"/>
      <c r="X63" s="332"/>
      <c r="Y63" s="11" t="s">
        <v>27</v>
      </c>
      <c r="Z63" s="3" t="s">
        <v>100</v>
      </c>
      <c r="AA63" s="11" t="s">
        <v>27</v>
      </c>
      <c r="AB63" s="29"/>
    </row>
    <row r="64" spans="1:28" s="109" customFormat="1" ht="56.25" x14ac:dyDescent="0.25">
      <c r="A64" s="420"/>
      <c r="B64" s="420"/>
      <c r="C64" s="420"/>
      <c r="D64" s="493"/>
      <c r="E64" s="377"/>
      <c r="F64" s="379"/>
      <c r="G64" s="352"/>
      <c r="H64" s="355"/>
      <c r="I64" s="389"/>
      <c r="J64" s="358"/>
      <c r="K64" s="335"/>
      <c r="L64" s="338"/>
      <c r="M64" s="8" t="s">
        <v>97</v>
      </c>
      <c r="N64" s="341"/>
      <c r="O64" s="10">
        <v>2</v>
      </c>
      <c r="P64" s="343"/>
      <c r="Q64" s="346"/>
      <c r="R64" s="349"/>
      <c r="S64" s="364"/>
      <c r="T64" s="374"/>
      <c r="U64" s="329"/>
      <c r="V64" s="329"/>
      <c r="W64" s="371"/>
      <c r="X64" s="332"/>
      <c r="Y64" s="11" t="s">
        <v>4</v>
      </c>
      <c r="Z64" s="38" t="s">
        <v>100</v>
      </c>
      <c r="AA64" s="11" t="s">
        <v>36</v>
      </c>
      <c r="AB64" s="32" t="s">
        <v>319</v>
      </c>
    </row>
    <row r="65" spans="1:28" s="109" customFormat="1" ht="54" x14ac:dyDescent="0.25">
      <c r="A65" s="420"/>
      <c r="B65" s="420"/>
      <c r="C65" s="420"/>
      <c r="D65" s="493"/>
      <c r="E65" s="377"/>
      <c r="F65" s="379"/>
      <c r="G65" s="352"/>
      <c r="H65" s="355"/>
      <c r="I65" s="389"/>
      <c r="J65" s="358"/>
      <c r="K65" s="335"/>
      <c r="L65" s="338"/>
      <c r="M65" s="8" t="s">
        <v>87</v>
      </c>
      <c r="N65" s="341"/>
      <c r="O65" s="10">
        <v>1</v>
      </c>
      <c r="P65" s="343"/>
      <c r="Q65" s="346"/>
      <c r="R65" s="349"/>
      <c r="S65" s="364"/>
      <c r="T65" s="374"/>
      <c r="U65" s="329"/>
      <c r="V65" s="329"/>
      <c r="W65" s="371"/>
      <c r="X65" s="332"/>
      <c r="Y65" s="11" t="s">
        <v>28</v>
      </c>
      <c r="Z65" s="38" t="s">
        <v>422</v>
      </c>
      <c r="AA65" s="11" t="s">
        <v>28</v>
      </c>
      <c r="AB65" s="32" t="s">
        <v>423</v>
      </c>
    </row>
    <row r="66" spans="1:28" s="109" customFormat="1" ht="57" thickBot="1" x14ac:dyDescent="0.3">
      <c r="A66" s="421"/>
      <c r="B66" s="421"/>
      <c r="C66" s="421"/>
      <c r="D66" s="494"/>
      <c r="E66" s="428"/>
      <c r="F66" s="429"/>
      <c r="G66" s="353"/>
      <c r="H66" s="356"/>
      <c r="I66" s="390"/>
      <c r="J66" s="359"/>
      <c r="K66" s="360"/>
      <c r="L66" s="362"/>
      <c r="M66" s="9" t="s">
        <v>91</v>
      </c>
      <c r="N66" s="342"/>
      <c r="O66" s="33">
        <v>3</v>
      </c>
      <c r="P66" s="344"/>
      <c r="Q66" s="347"/>
      <c r="R66" s="350"/>
      <c r="S66" s="365"/>
      <c r="T66" s="375"/>
      <c r="U66" s="330"/>
      <c r="V66" s="330"/>
      <c r="W66" s="372"/>
      <c r="X66" s="333"/>
      <c r="Y66" s="14" t="s">
        <v>29</v>
      </c>
      <c r="Z66" s="45" t="s">
        <v>100</v>
      </c>
      <c r="AA66" s="14" t="s">
        <v>29</v>
      </c>
      <c r="AB66" s="35" t="s">
        <v>316</v>
      </c>
    </row>
  </sheetData>
  <mergeCells count="231">
    <mergeCell ref="AA1:AB2"/>
    <mergeCell ref="AA3:AB4"/>
    <mergeCell ref="A6:H6"/>
    <mergeCell ref="L6:M6"/>
    <mergeCell ref="S9:T9"/>
    <mergeCell ref="Q10:Q11"/>
    <mergeCell ref="A8:A11"/>
    <mergeCell ref="B8:B11"/>
    <mergeCell ref="C8:C11"/>
    <mergeCell ref="D8:D11"/>
    <mergeCell ref="E8:F8"/>
    <mergeCell ref="G8:H8"/>
    <mergeCell ref="A1:C4"/>
    <mergeCell ref="D1:Z4"/>
    <mergeCell ref="R10:R11"/>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A12:A66"/>
    <mergeCell ref="B12:B66"/>
    <mergeCell ref="C12:C66"/>
    <mergeCell ref="D12:D66"/>
    <mergeCell ref="E12:E16"/>
    <mergeCell ref="F12:F16"/>
    <mergeCell ref="E42:E46"/>
    <mergeCell ref="F42:F46"/>
    <mergeCell ref="E62:E66"/>
    <mergeCell ref="F62:F66"/>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6"/>
    <mergeCell ref="J37:J41"/>
    <mergeCell ref="N32:N36"/>
    <mergeCell ref="P32:P36"/>
    <mergeCell ref="Q32:Q36"/>
    <mergeCell ref="E57:E61"/>
    <mergeCell ref="F57:F61"/>
    <mergeCell ref="G57:G61"/>
    <mergeCell ref="H57:H61"/>
    <mergeCell ref="J57:J61"/>
    <mergeCell ref="G62:G66"/>
    <mergeCell ref="H62:H66"/>
    <mergeCell ref="J62:J66"/>
    <mergeCell ref="K62:K66"/>
    <mergeCell ref="L62:L66"/>
    <mergeCell ref="N62:N66"/>
    <mergeCell ref="S37:S41"/>
    <mergeCell ref="T37:T41"/>
    <mergeCell ref="U37:U41"/>
    <mergeCell ref="V37:V41"/>
    <mergeCell ref="W37:W41"/>
    <mergeCell ref="X37:X41"/>
    <mergeCell ref="K37:K41"/>
    <mergeCell ref="L37:L41"/>
    <mergeCell ref="N37:N41"/>
    <mergeCell ref="P37:P41"/>
    <mergeCell ref="Q37:Q41"/>
    <mergeCell ref="R37:R41"/>
    <mergeCell ref="V42:V46"/>
    <mergeCell ref="W42:W46"/>
    <mergeCell ref="X42:X46"/>
    <mergeCell ref="E47:E51"/>
    <mergeCell ref="F47:F51"/>
    <mergeCell ref="G47:G51"/>
    <mergeCell ref="H47:H51"/>
    <mergeCell ref="J47:J51"/>
    <mergeCell ref="K47:K51"/>
    <mergeCell ref="L47:L51"/>
    <mergeCell ref="P42:P46"/>
    <mergeCell ref="Q42:Q46"/>
    <mergeCell ref="R42:R46"/>
    <mergeCell ref="S42:S46"/>
    <mergeCell ref="T42:T46"/>
    <mergeCell ref="U42:U46"/>
    <mergeCell ref="G42:G46"/>
    <mergeCell ref="H42:H46"/>
    <mergeCell ref="J42:J46"/>
    <mergeCell ref="K42:K46"/>
    <mergeCell ref="L42:L46"/>
    <mergeCell ref="N42:N46"/>
    <mergeCell ref="U47:U51"/>
    <mergeCell ref="V47:V51"/>
    <mergeCell ref="W47:W51"/>
    <mergeCell ref="X47:X51"/>
    <mergeCell ref="E52:E56"/>
    <mergeCell ref="F52:F56"/>
    <mergeCell ref="G52:G56"/>
    <mergeCell ref="H52:H56"/>
    <mergeCell ref="J52:J56"/>
    <mergeCell ref="K52:K56"/>
    <mergeCell ref="N47:N51"/>
    <mergeCell ref="P47:P51"/>
    <mergeCell ref="Q47:Q51"/>
    <mergeCell ref="R47:R51"/>
    <mergeCell ref="S47:S51"/>
    <mergeCell ref="T47:T51"/>
    <mergeCell ref="T52:T56"/>
    <mergeCell ref="U52:U56"/>
    <mergeCell ref="V52:V56"/>
    <mergeCell ref="W52:W56"/>
    <mergeCell ref="X52:X56"/>
    <mergeCell ref="L52:L56"/>
    <mergeCell ref="N52:N56"/>
    <mergeCell ref="P52:P56"/>
    <mergeCell ref="Q52:Q56"/>
    <mergeCell ref="R52:R56"/>
    <mergeCell ref="S52:S56"/>
    <mergeCell ref="V57:V61"/>
    <mergeCell ref="W57:W61"/>
    <mergeCell ref="X57:X61"/>
    <mergeCell ref="K57:K61"/>
    <mergeCell ref="L57:L61"/>
    <mergeCell ref="N57:N61"/>
    <mergeCell ref="P57:P61"/>
    <mergeCell ref="Q57:Q61"/>
    <mergeCell ref="R57:R61"/>
    <mergeCell ref="S57:S61"/>
    <mergeCell ref="T57:T61"/>
    <mergeCell ref="U57:U61"/>
    <mergeCell ref="V62:V66"/>
    <mergeCell ref="W62:W66"/>
    <mergeCell ref="X62:X66"/>
    <mergeCell ref="P62:P66"/>
    <mergeCell ref="Q62:Q66"/>
    <mergeCell ref="R62:R66"/>
    <mergeCell ref="S62:S66"/>
    <mergeCell ref="T62:T66"/>
    <mergeCell ref="U62:U66"/>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00000"/>
    <pageSetUpPr fitToPage="1"/>
  </sheetPr>
  <dimension ref="A1:AE61"/>
  <sheetViews>
    <sheetView showGridLines="0" zoomScale="65" zoomScaleNormal="65" workbookViewId="0">
      <selection activeCell="AA3" sqref="AA3:AB4"/>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721</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42</v>
      </c>
      <c r="AB3" s="444"/>
    </row>
    <row r="4" spans="1:31" ht="53.2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54" customHeight="1" x14ac:dyDescent="0.2">
      <c r="A12" s="419" t="s">
        <v>375</v>
      </c>
      <c r="B12" s="419" t="s">
        <v>720</v>
      </c>
      <c r="C12" s="419" t="s">
        <v>716</v>
      </c>
      <c r="D12" s="483" t="s">
        <v>717</v>
      </c>
      <c r="E12" s="376" t="s">
        <v>44</v>
      </c>
      <c r="F12" s="351"/>
      <c r="G12" s="351">
        <v>1</v>
      </c>
      <c r="H12" s="354">
        <v>8</v>
      </c>
      <c r="I12" s="401" t="s">
        <v>45</v>
      </c>
      <c r="J12" s="404"/>
      <c r="K12" s="407" t="s">
        <v>374</v>
      </c>
      <c r="L12" s="407" t="s">
        <v>373</v>
      </c>
      <c r="M12" s="7" t="s">
        <v>372</v>
      </c>
      <c r="N12" s="340" t="s">
        <v>98</v>
      </c>
      <c r="O12" s="30">
        <v>3</v>
      </c>
      <c r="P12" s="394">
        <f>((O12*0.6)+(O13*0.1)+(O14*0.1)+(O15*0.1)+(O16*0.1))</f>
        <v>2.8000000000000003</v>
      </c>
      <c r="Q12" s="395">
        <v>4</v>
      </c>
      <c r="R12" s="398">
        <v>5</v>
      </c>
      <c r="S12" s="363">
        <f>P12*Q12*R12</f>
        <v>56.000000000000007</v>
      </c>
      <c r="T12" s="495" t="str">
        <f>+IF(S12&gt;100,"Riesgo_INTOLERABLE",IF(AND(S12&gt;65,S12&lt;=100),"Riesgo_IMPORTANTE",IF(AND(S12&gt;37,S12&lt;=65),"Riesgo_MODERADO",IF(AND(S12&gt;16,S12&lt;=37),"Riesgo_TOLERABLE",IF(AND(S12&gt;=15),"Riesgo_BAJO")))))</f>
        <v>Riesgo_MODERADO</v>
      </c>
      <c r="U12" s="328">
        <f>G12/170*1</f>
        <v>5.8823529411764705E-3</v>
      </c>
      <c r="V12" s="369">
        <v>1</v>
      </c>
      <c r="W12" s="370">
        <f>S12*V12</f>
        <v>56.000000000000007</v>
      </c>
      <c r="X12" s="331" t="str">
        <f>+IF(W12&gt;=500,"ALTO",IF(AND(W12&gt;325,W12&lt;=499),"MEDIO",IF(AND(W12&gt;1,W12&lt;=324),"BAJO",)))</f>
        <v>BAJO</v>
      </c>
      <c r="Y12" s="13" t="s">
        <v>26</v>
      </c>
      <c r="Z12" s="4" t="s">
        <v>100</v>
      </c>
      <c r="AA12" s="13" t="s">
        <v>26</v>
      </c>
      <c r="AB12" s="5"/>
    </row>
    <row r="13" spans="1:31" ht="24" customHeight="1" x14ac:dyDescent="0.25">
      <c r="A13" s="420"/>
      <c r="B13" s="420"/>
      <c r="C13" s="420"/>
      <c r="D13" s="484"/>
      <c r="E13" s="377"/>
      <c r="F13" s="352"/>
      <c r="G13" s="352"/>
      <c r="H13" s="355"/>
      <c r="I13" s="402"/>
      <c r="J13" s="405"/>
      <c r="K13" s="408"/>
      <c r="L13" s="408"/>
      <c r="M13" s="8" t="s">
        <v>53</v>
      </c>
      <c r="N13" s="341"/>
      <c r="O13" s="10">
        <v>1</v>
      </c>
      <c r="P13" s="343"/>
      <c r="Q13" s="396"/>
      <c r="R13" s="399"/>
      <c r="S13" s="364"/>
      <c r="T13" s="496"/>
      <c r="U13" s="329"/>
      <c r="V13" s="430"/>
      <c r="W13" s="371"/>
      <c r="X13" s="332"/>
      <c r="Y13" s="11" t="s">
        <v>27</v>
      </c>
      <c r="Z13" s="3" t="s">
        <v>100</v>
      </c>
      <c r="AA13" s="11" t="s">
        <v>27</v>
      </c>
      <c r="AB13" s="6"/>
    </row>
    <row r="14" spans="1:31" ht="37.5" customHeight="1" x14ac:dyDescent="0.25">
      <c r="A14" s="420"/>
      <c r="B14" s="420"/>
      <c r="C14" s="420"/>
      <c r="D14" s="484"/>
      <c r="E14" s="377"/>
      <c r="F14" s="352"/>
      <c r="G14" s="352"/>
      <c r="H14" s="355"/>
      <c r="I14" s="402"/>
      <c r="J14" s="405"/>
      <c r="K14" s="408"/>
      <c r="L14" s="408"/>
      <c r="M14" s="8" t="s">
        <v>54</v>
      </c>
      <c r="N14" s="341"/>
      <c r="O14" s="10">
        <v>5</v>
      </c>
      <c r="P14" s="343"/>
      <c r="Q14" s="396"/>
      <c r="R14" s="399"/>
      <c r="S14" s="364"/>
      <c r="T14" s="496"/>
      <c r="U14" s="329"/>
      <c r="V14" s="430"/>
      <c r="W14" s="371"/>
      <c r="X14" s="332"/>
      <c r="Y14" s="11" t="s">
        <v>3</v>
      </c>
      <c r="Z14" s="31" t="s">
        <v>100</v>
      </c>
      <c r="AA14" s="11" t="s">
        <v>4</v>
      </c>
      <c r="AB14" s="32"/>
    </row>
    <row r="15" spans="1:31" ht="54" x14ac:dyDescent="0.25">
      <c r="A15" s="420"/>
      <c r="B15" s="420"/>
      <c r="C15" s="420"/>
      <c r="D15" s="484"/>
      <c r="E15" s="377"/>
      <c r="F15" s="352"/>
      <c r="G15" s="352"/>
      <c r="H15" s="355"/>
      <c r="I15" s="402"/>
      <c r="J15" s="405"/>
      <c r="K15" s="408"/>
      <c r="L15" s="408"/>
      <c r="M15" s="8" t="s">
        <v>55</v>
      </c>
      <c r="N15" s="341"/>
      <c r="O15" s="10">
        <v>2</v>
      </c>
      <c r="P15" s="343"/>
      <c r="Q15" s="396"/>
      <c r="R15" s="399"/>
      <c r="S15" s="364"/>
      <c r="T15" s="496"/>
      <c r="U15" s="329"/>
      <c r="V15" s="430"/>
      <c r="W15" s="371"/>
      <c r="X15" s="332"/>
      <c r="Y15" s="11" t="s">
        <v>28</v>
      </c>
      <c r="Z15" s="31" t="s">
        <v>100</v>
      </c>
      <c r="AA15" s="11" t="s">
        <v>28</v>
      </c>
      <c r="AB15" s="32" t="s">
        <v>371</v>
      </c>
    </row>
    <row r="16" spans="1:31" ht="25.5" customHeight="1" thickBot="1" x14ac:dyDescent="0.3">
      <c r="A16" s="420"/>
      <c r="B16" s="420"/>
      <c r="C16" s="420"/>
      <c r="D16" s="484"/>
      <c r="E16" s="377"/>
      <c r="F16" s="352"/>
      <c r="G16" s="352"/>
      <c r="H16" s="355"/>
      <c r="I16" s="402"/>
      <c r="J16" s="406"/>
      <c r="K16" s="409"/>
      <c r="L16" s="409"/>
      <c r="M16" s="9" t="s">
        <v>57</v>
      </c>
      <c r="N16" s="342"/>
      <c r="O16" s="33">
        <v>2</v>
      </c>
      <c r="P16" s="344"/>
      <c r="Q16" s="397"/>
      <c r="R16" s="400"/>
      <c r="S16" s="365"/>
      <c r="T16" s="497"/>
      <c r="U16" s="330"/>
      <c r="V16" s="431"/>
      <c r="W16" s="372"/>
      <c r="X16" s="333"/>
      <c r="Y16" s="14" t="s">
        <v>29</v>
      </c>
      <c r="Z16" s="39" t="s">
        <v>100</v>
      </c>
      <c r="AA16" s="14" t="s">
        <v>29</v>
      </c>
      <c r="AB16" s="115" t="s">
        <v>370</v>
      </c>
    </row>
    <row r="17" spans="1:29" s="109" customFormat="1" ht="29.25" hidden="1" customHeight="1" x14ac:dyDescent="0.2">
      <c r="A17" s="420"/>
      <c r="B17" s="420"/>
      <c r="C17" s="420"/>
      <c r="D17" s="484"/>
      <c r="E17" s="376" t="s">
        <v>44</v>
      </c>
      <c r="F17" s="378"/>
      <c r="G17" s="351">
        <v>1</v>
      </c>
      <c r="H17" s="354">
        <v>8</v>
      </c>
      <c r="I17" s="402"/>
      <c r="J17" s="357"/>
      <c r="K17" s="334" t="s">
        <v>369</v>
      </c>
      <c r="L17" s="410" t="s">
        <v>368</v>
      </c>
      <c r="M17" s="7" t="s">
        <v>59</v>
      </c>
      <c r="N17" s="340" t="s">
        <v>98</v>
      </c>
      <c r="O17" s="30">
        <v>3</v>
      </c>
      <c r="P17" s="343">
        <f>((O17*0.6)+(O18*0.1)+(O19*0.1)+(O20*0.1)+(O21*0.1))</f>
        <v>2.7</v>
      </c>
      <c r="Q17" s="345">
        <v>1</v>
      </c>
      <c r="R17" s="348">
        <v>2</v>
      </c>
      <c r="S17" s="363">
        <f>P17*Q17*R17</f>
        <v>5.4</v>
      </c>
      <c r="T17" s="385" t="s">
        <v>122</v>
      </c>
      <c r="U17" s="328">
        <f>G17/170*1</f>
        <v>5.8823529411764705E-3</v>
      </c>
      <c r="V17" s="369">
        <v>1</v>
      </c>
      <c r="W17" s="370">
        <f>S17*V17</f>
        <v>5.4</v>
      </c>
      <c r="X17" s="331" t="str">
        <f>+IF(W17&gt;=500,"ALTO",IF(AND(W17&gt;325,W17&lt;=499),"MEDIO",IF(AND(W17&gt;1,W17&lt;=324),"BAJO",)))</f>
        <v>BAJO</v>
      </c>
      <c r="Y17" s="13" t="s">
        <v>26</v>
      </c>
      <c r="Z17" s="4" t="s">
        <v>100</v>
      </c>
      <c r="AA17" s="13" t="s">
        <v>26</v>
      </c>
      <c r="AB17" s="28"/>
    </row>
    <row r="18" spans="1:29" s="109" customFormat="1" ht="30" hidden="1" customHeight="1" x14ac:dyDescent="0.25">
      <c r="A18" s="420"/>
      <c r="B18" s="420"/>
      <c r="C18" s="420"/>
      <c r="D18" s="484"/>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69.75" hidden="1" customHeight="1" x14ac:dyDescent="0.25">
      <c r="A19" s="420"/>
      <c r="B19" s="420"/>
      <c r="C19" s="420"/>
      <c r="D19" s="484"/>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09" customFormat="1" ht="54" hidden="1" x14ac:dyDescent="0.25">
      <c r="A20" s="420"/>
      <c r="B20" s="420"/>
      <c r="C20" s="420"/>
      <c r="D20" s="484"/>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hidden="1" thickBot="1" x14ac:dyDescent="0.3">
      <c r="A21" s="420"/>
      <c r="B21" s="420"/>
      <c r="C21" s="420"/>
      <c r="D21" s="484"/>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34.5" customHeight="1" x14ac:dyDescent="0.2">
      <c r="A22" s="420"/>
      <c r="B22" s="420"/>
      <c r="C22" s="420"/>
      <c r="D22" s="484"/>
      <c r="E22" s="376" t="s">
        <v>44</v>
      </c>
      <c r="F22" s="351"/>
      <c r="G22" s="351">
        <v>1</v>
      </c>
      <c r="H22" s="354">
        <v>8</v>
      </c>
      <c r="I22" s="402"/>
      <c r="J22" s="357"/>
      <c r="K22" s="334" t="s">
        <v>362</v>
      </c>
      <c r="L22" s="337" t="s">
        <v>361</v>
      </c>
      <c r="M22" s="7" t="s">
        <v>61</v>
      </c>
      <c r="N22" s="340"/>
      <c r="O22" s="30">
        <v>3</v>
      </c>
      <c r="P22" s="343">
        <f>((O22*0.6)+(O23*0.1)+(O24*0.1)+(O25*0.1)+(O26*0.1))</f>
        <v>2.7</v>
      </c>
      <c r="Q22" s="345">
        <v>3</v>
      </c>
      <c r="R22" s="348">
        <v>4</v>
      </c>
      <c r="S22" s="363">
        <f>P22*Q22*R22</f>
        <v>32.400000000000006</v>
      </c>
      <c r="T22" s="366" t="str">
        <f>+IF(S22&gt;100,"Riesgo_INTOLERABLE",IF(AND(S22&gt;65,S22&lt;=100),"Riesgo_IMPORTANTE",IF(AND(S22&gt;37,S22&lt;=65),"Riesgo_MODERADO",IF(AND(S22&gt;16,S22&lt;=37),"Riesgo_TOLERABLE",IF(AND(S22&gt;=15),"Riesgo_BAJO")))))</f>
        <v>Riesgo_TOLERABLE</v>
      </c>
      <c r="U22" s="328">
        <f>G22/170*1</f>
        <v>5.8823529411764705E-3</v>
      </c>
      <c r="V22" s="369">
        <v>1</v>
      </c>
      <c r="W22" s="370">
        <f>S22*V22</f>
        <v>32.400000000000006</v>
      </c>
      <c r="X22" s="331" t="str">
        <f>+IF(W22&gt;=500,"ALTO",IF(AND(W22&gt;325,W22&lt;=499),"MEDIO",IF(AND(W22&gt;1,W22&lt;=324),"BAJO",)))</f>
        <v>BAJO</v>
      </c>
      <c r="Y22" s="13" t="s">
        <v>26</v>
      </c>
      <c r="Z22" s="4" t="s">
        <v>100</v>
      </c>
      <c r="AA22" s="13" t="s">
        <v>26</v>
      </c>
      <c r="AB22" s="28"/>
    </row>
    <row r="23" spans="1:29" s="109" customFormat="1" ht="37.5" customHeight="1" x14ac:dyDescent="0.25">
      <c r="A23" s="420"/>
      <c r="B23" s="420"/>
      <c r="C23" s="420"/>
      <c r="D23" s="484"/>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39" customHeight="1" x14ac:dyDescent="0.25">
      <c r="A24" s="420"/>
      <c r="B24" s="420"/>
      <c r="C24" s="420"/>
      <c r="D24" s="484"/>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359</v>
      </c>
    </row>
    <row r="25" spans="1:29" s="109" customFormat="1" ht="58.5" customHeight="1" x14ac:dyDescent="0.25">
      <c r="A25" s="420"/>
      <c r="B25" s="420"/>
      <c r="C25" s="420"/>
      <c r="D25" s="484"/>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0"/>
      <c r="D26" s="484"/>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61.5" customHeight="1" x14ac:dyDescent="0.2">
      <c r="A27" s="420"/>
      <c r="B27" s="420"/>
      <c r="C27" s="420"/>
      <c r="D27" s="484"/>
      <c r="E27" s="376" t="s">
        <v>44</v>
      </c>
      <c r="F27" s="378"/>
      <c r="G27" s="351">
        <v>1</v>
      </c>
      <c r="H27" s="354">
        <v>8</v>
      </c>
      <c r="I27" s="402"/>
      <c r="J27" s="357"/>
      <c r="K27" s="334" t="s">
        <v>355</v>
      </c>
      <c r="L27" s="337" t="s">
        <v>354</v>
      </c>
      <c r="M27" s="7" t="s">
        <v>66</v>
      </c>
      <c r="N27" s="340" t="s">
        <v>98</v>
      </c>
      <c r="O27" s="30">
        <v>6</v>
      </c>
      <c r="P27" s="343">
        <f>((O27*0.6)+(O28*0.1)+(O29*0.1)+(O30*0.1)+(O31*0.1))</f>
        <v>5.8999999999999986</v>
      </c>
      <c r="Q27" s="345">
        <v>2</v>
      </c>
      <c r="R27" s="348">
        <v>1</v>
      </c>
      <c r="S27" s="363">
        <f>P27*Q27*R27</f>
        <v>11.799999999999997</v>
      </c>
      <c r="T27" s="385" t="s">
        <v>126</v>
      </c>
      <c r="U27" s="328">
        <f>G27/170*1</f>
        <v>5.8823529411764705E-3</v>
      </c>
      <c r="V27" s="369">
        <v>1</v>
      </c>
      <c r="W27" s="370">
        <f>S27*V27</f>
        <v>11.799999999999997</v>
      </c>
      <c r="X27" s="331" t="str">
        <f>+IF(W27&gt;=500,"ALTO",IF(AND(W27&gt;325,W27&lt;=499),"MEDIO",IF(AND(W27&gt;1,W27&lt;=324),"BAJO",)))</f>
        <v>BAJO</v>
      </c>
      <c r="Y27" s="13" t="s">
        <v>26</v>
      </c>
      <c r="Z27" s="114" t="s">
        <v>100</v>
      </c>
      <c r="AA27" s="13" t="s">
        <v>26</v>
      </c>
      <c r="AB27" s="32"/>
    </row>
    <row r="28" spans="1:29" s="109" customFormat="1" ht="41.25" customHeight="1" x14ac:dyDescent="0.25">
      <c r="A28" s="420"/>
      <c r="B28" s="420"/>
      <c r="C28" s="420"/>
      <c r="D28" s="484"/>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47.25" customHeight="1" x14ac:dyDescent="0.25">
      <c r="A29" s="420"/>
      <c r="B29" s="420"/>
      <c r="C29" s="420"/>
      <c r="D29" s="484"/>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63" customHeight="1" x14ac:dyDescent="0.25">
      <c r="A30" s="420"/>
      <c r="B30" s="420"/>
      <c r="C30" s="420"/>
      <c r="D30" s="484"/>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thickBot="1" x14ac:dyDescent="0.3">
      <c r="A31" s="420"/>
      <c r="B31" s="420"/>
      <c r="C31" s="420"/>
      <c r="D31" s="484"/>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61.5" customHeight="1" x14ac:dyDescent="0.2">
      <c r="A32" s="420"/>
      <c r="B32" s="420"/>
      <c r="C32" s="420"/>
      <c r="D32" s="484"/>
      <c r="E32" s="376" t="s">
        <v>44</v>
      </c>
      <c r="F32" s="378"/>
      <c r="G32" s="351">
        <v>1</v>
      </c>
      <c r="H32" s="354">
        <v>8</v>
      </c>
      <c r="I32" s="402"/>
      <c r="J32" s="357"/>
      <c r="K32" s="334" t="s">
        <v>70</v>
      </c>
      <c r="L32" s="337" t="s">
        <v>350</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5.8823529411764705E-3</v>
      </c>
      <c r="V32" s="369">
        <v>1</v>
      </c>
      <c r="W32" s="370">
        <f>S32*V32</f>
        <v>20.8</v>
      </c>
      <c r="X32" s="331" t="s">
        <v>126</v>
      </c>
      <c r="Y32" s="13" t="s">
        <v>26</v>
      </c>
      <c r="Z32" s="4" t="s">
        <v>100</v>
      </c>
      <c r="AA32" s="13" t="s">
        <v>26</v>
      </c>
      <c r="AB32" s="110"/>
    </row>
    <row r="33" spans="1:28" s="109" customFormat="1" ht="41.25" customHeight="1" x14ac:dyDescent="0.25">
      <c r="A33" s="420"/>
      <c r="B33" s="420"/>
      <c r="C33" s="420"/>
      <c r="D33" s="484"/>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36.75" customHeight="1" x14ac:dyDescent="0.25">
      <c r="A34" s="420"/>
      <c r="B34" s="420"/>
      <c r="C34" s="420"/>
      <c r="D34" s="484"/>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63" customHeight="1" x14ac:dyDescent="0.25">
      <c r="A35" s="420"/>
      <c r="B35" s="420"/>
      <c r="C35" s="420"/>
      <c r="D35" s="484"/>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346</v>
      </c>
      <c r="AA35" s="11" t="s">
        <v>28</v>
      </c>
      <c r="AB35" s="32" t="s">
        <v>102</v>
      </c>
    </row>
    <row r="36" spans="1:28" s="109" customFormat="1" ht="37.5" customHeight="1" thickBot="1" x14ac:dyDescent="0.3">
      <c r="A36" s="420"/>
      <c r="B36" s="420"/>
      <c r="C36" s="420"/>
      <c r="D36" s="484"/>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344</v>
      </c>
      <c r="AA36" s="14" t="s">
        <v>29</v>
      </c>
      <c r="AB36" s="35" t="s">
        <v>103</v>
      </c>
    </row>
    <row r="37" spans="1:28" s="109" customFormat="1" ht="61.5" customHeight="1" x14ac:dyDescent="0.2">
      <c r="A37" s="420"/>
      <c r="B37" s="420"/>
      <c r="C37" s="420"/>
      <c r="D37" s="484"/>
      <c r="E37" s="376" t="s">
        <v>44</v>
      </c>
      <c r="F37" s="378"/>
      <c r="G37" s="351">
        <v>1</v>
      </c>
      <c r="H37" s="354">
        <v>8</v>
      </c>
      <c r="I37" s="388"/>
      <c r="J37" s="357"/>
      <c r="K37" s="334" t="s">
        <v>47</v>
      </c>
      <c r="L37" s="337" t="s">
        <v>343</v>
      </c>
      <c r="M37" s="7" t="s">
        <v>342</v>
      </c>
      <c r="N37" s="340" t="s">
        <v>98</v>
      </c>
      <c r="O37" s="30">
        <v>1</v>
      </c>
      <c r="P37" s="343">
        <f>((O37*0.6)+(O38*0.1)+(O39*0.1)+(O40*0.1)+(O41*0.1))</f>
        <v>0.99999999999999989</v>
      </c>
      <c r="Q37" s="345">
        <v>2</v>
      </c>
      <c r="R37" s="348">
        <v>5</v>
      </c>
      <c r="S37" s="363">
        <f>P37*Q37*R37</f>
        <v>9.9999999999999982</v>
      </c>
      <c r="T37" s="385" t="s">
        <v>122</v>
      </c>
      <c r="U37" s="328">
        <f>G37/170*1</f>
        <v>5.8823529411764705E-3</v>
      </c>
      <c r="V37" s="369">
        <v>1</v>
      </c>
      <c r="W37" s="370">
        <f>S37*V37</f>
        <v>9.9999999999999982</v>
      </c>
      <c r="X37" s="331" t="str">
        <f>+IF(W37&gt;=500,"ALTO",IF(AND(W37&gt;325,W37&lt;=499),"MEDIO",IF(AND(W37&gt;1,W37&lt;=324),"BAJO",)))</f>
        <v>BAJO</v>
      </c>
      <c r="Y37" s="13" t="s">
        <v>26</v>
      </c>
      <c r="Z37" s="4" t="s">
        <v>100</v>
      </c>
      <c r="AA37" s="13" t="s">
        <v>26</v>
      </c>
      <c r="AB37" s="110"/>
    </row>
    <row r="38" spans="1:28" s="109" customFormat="1" ht="41.25" customHeight="1" x14ac:dyDescent="0.25">
      <c r="A38" s="420"/>
      <c r="B38" s="420"/>
      <c r="C38" s="420"/>
      <c r="D38" s="484"/>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36.75" customHeight="1" x14ac:dyDescent="0.25">
      <c r="A39" s="420"/>
      <c r="B39" s="420"/>
      <c r="C39" s="420"/>
      <c r="D39" s="484"/>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t="s">
        <v>340</v>
      </c>
    </row>
    <row r="40" spans="1:28" s="109" customFormat="1" ht="63" customHeight="1" x14ac:dyDescent="0.25">
      <c r="A40" s="420"/>
      <c r="B40" s="420"/>
      <c r="C40" s="420"/>
      <c r="D40" s="484"/>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thickBot="1" x14ac:dyDescent="0.3">
      <c r="A41" s="420"/>
      <c r="B41" s="420"/>
      <c r="C41" s="420"/>
      <c r="D41" s="484"/>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332</v>
      </c>
      <c r="AA41" s="14" t="s">
        <v>29</v>
      </c>
      <c r="AB41" s="35" t="s">
        <v>331</v>
      </c>
    </row>
    <row r="42" spans="1:28" s="109" customFormat="1" ht="61.5" customHeight="1" x14ac:dyDescent="0.2">
      <c r="A42" s="420"/>
      <c r="B42" s="420"/>
      <c r="C42" s="420"/>
      <c r="D42" s="484"/>
      <c r="E42" s="376" t="s">
        <v>44</v>
      </c>
      <c r="F42" s="378"/>
      <c r="G42" s="351">
        <v>1</v>
      </c>
      <c r="H42" s="354">
        <v>8</v>
      </c>
      <c r="I42" s="389"/>
      <c r="J42" s="357"/>
      <c r="K42" s="334" t="s">
        <v>82</v>
      </c>
      <c r="L42" s="337" t="s">
        <v>337</v>
      </c>
      <c r="M42" s="7" t="s">
        <v>336</v>
      </c>
      <c r="N42" s="340" t="s">
        <v>98</v>
      </c>
      <c r="O42" s="30">
        <v>2</v>
      </c>
      <c r="P42" s="343">
        <f>((O42*0.6)+(O43*0.1)+(O44*0.1)+(O45*0.1)+(O46*0.1))</f>
        <v>1.7000000000000002</v>
      </c>
      <c r="Q42" s="345">
        <v>2</v>
      </c>
      <c r="R42" s="348">
        <v>5</v>
      </c>
      <c r="S42" s="363">
        <f>P42*Q42*R42</f>
        <v>17</v>
      </c>
      <c r="T42" s="385" t="s">
        <v>122</v>
      </c>
      <c r="U42" s="328">
        <f>G42/170*1</f>
        <v>5.8823529411764705E-3</v>
      </c>
      <c r="V42" s="369">
        <v>1</v>
      </c>
      <c r="W42" s="370">
        <f>S42*V42</f>
        <v>17</v>
      </c>
      <c r="X42" s="331" t="str">
        <f>+IF(W42&gt;=500,"ALTO",IF(AND(W42&gt;325,W42&lt;=499),"MEDIO",IF(AND(W42&gt;1,W42&lt;=324),"BAJO",)))</f>
        <v>BAJO</v>
      </c>
      <c r="Y42" s="13" t="s">
        <v>26</v>
      </c>
      <c r="Z42" s="4" t="s">
        <v>100</v>
      </c>
      <c r="AA42" s="13" t="s">
        <v>26</v>
      </c>
      <c r="AB42" s="110"/>
    </row>
    <row r="43" spans="1:28" s="109" customFormat="1" ht="41.25" customHeight="1" x14ac:dyDescent="0.25">
      <c r="A43" s="420"/>
      <c r="B43" s="420"/>
      <c r="C43" s="420"/>
      <c r="D43" s="484"/>
      <c r="E43" s="377"/>
      <c r="F43" s="379"/>
      <c r="G43" s="352"/>
      <c r="H43" s="355"/>
      <c r="I43" s="389"/>
      <c r="J43" s="358"/>
      <c r="K43" s="335"/>
      <c r="L43" s="383"/>
      <c r="M43" s="8" t="s">
        <v>60</v>
      </c>
      <c r="N43" s="341"/>
      <c r="O43" s="10">
        <v>1</v>
      </c>
      <c r="P43" s="343"/>
      <c r="Q43" s="346"/>
      <c r="R43" s="349"/>
      <c r="S43" s="364"/>
      <c r="T43" s="386"/>
      <c r="U43" s="329"/>
      <c r="V43" s="329"/>
      <c r="W43" s="371"/>
      <c r="X43" s="332"/>
      <c r="Y43" s="11" t="s">
        <v>27</v>
      </c>
      <c r="Z43" s="3" t="s">
        <v>100</v>
      </c>
      <c r="AA43" s="11" t="s">
        <v>27</v>
      </c>
      <c r="AB43" s="29"/>
    </row>
    <row r="44" spans="1:28" s="109" customFormat="1" ht="37.5" customHeight="1" x14ac:dyDescent="0.25">
      <c r="A44" s="420"/>
      <c r="B44" s="420"/>
      <c r="C44" s="420"/>
      <c r="D44" s="484"/>
      <c r="E44" s="377"/>
      <c r="F44" s="379"/>
      <c r="G44" s="352"/>
      <c r="H44" s="355"/>
      <c r="I44" s="389"/>
      <c r="J44" s="358"/>
      <c r="K44" s="335"/>
      <c r="L44" s="383"/>
      <c r="M44" s="8" t="s">
        <v>335</v>
      </c>
      <c r="N44" s="341"/>
      <c r="O44" s="10">
        <v>1</v>
      </c>
      <c r="P44" s="343"/>
      <c r="Q44" s="346"/>
      <c r="R44" s="349"/>
      <c r="S44" s="364"/>
      <c r="T44" s="386"/>
      <c r="U44" s="329"/>
      <c r="V44" s="329"/>
      <c r="W44" s="371"/>
      <c r="X44" s="332"/>
      <c r="Y44" s="11" t="s">
        <v>4</v>
      </c>
      <c r="Z44" s="111" t="s">
        <v>100</v>
      </c>
      <c r="AA44" s="11" t="s">
        <v>36</v>
      </c>
      <c r="AB44" s="32"/>
    </row>
    <row r="45" spans="1:28" s="109" customFormat="1" ht="63" customHeight="1" x14ac:dyDescent="0.25">
      <c r="A45" s="420"/>
      <c r="B45" s="420"/>
      <c r="C45" s="420"/>
      <c r="D45" s="484"/>
      <c r="E45" s="377"/>
      <c r="F45" s="379"/>
      <c r="G45" s="352"/>
      <c r="H45" s="355"/>
      <c r="I45" s="389"/>
      <c r="J45" s="358"/>
      <c r="K45" s="335"/>
      <c r="L45" s="383"/>
      <c r="M45" s="8" t="s">
        <v>55</v>
      </c>
      <c r="N45" s="341"/>
      <c r="O45" s="10">
        <v>1</v>
      </c>
      <c r="P45" s="343"/>
      <c r="Q45" s="346"/>
      <c r="R45" s="349"/>
      <c r="S45" s="364"/>
      <c r="T45" s="386"/>
      <c r="U45" s="329"/>
      <c r="V45" s="329"/>
      <c r="W45" s="371"/>
      <c r="X45" s="332"/>
      <c r="Y45" s="11" t="s">
        <v>28</v>
      </c>
      <c r="Z45" s="31" t="s">
        <v>334</v>
      </c>
      <c r="AA45" s="11" t="s">
        <v>28</v>
      </c>
      <c r="AB45" s="32" t="s">
        <v>333</v>
      </c>
    </row>
    <row r="46" spans="1:28" s="109" customFormat="1" ht="45.75" thickBot="1" x14ac:dyDescent="0.3">
      <c r="A46" s="420"/>
      <c r="B46" s="420"/>
      <c r="C46" s="420"/>
      <c r="D46" s="484"/>
      <c r="E46" s="377"/>
      <c r="F46" s="379"/>
      <c r="G46" s="352"/>
      <c r="H46" s="355"/>
      <c r="I46" s="389"/>
      <c r="J46" s="380"/>
      <c r="K46" s="336"/>
      <c r="L46" s="384"/>
      <c r="M46" s="9" t="s">
        <v>57</v>
      </c>
      <c r="N46" s="342"/>
      <c r="O46" s="33">
        <v>2</v>
      </c>
      <c r="P46" s="344"/>
      <c r="Q46" s="347"/>
      <c r="R46" s="350"/>
      <c r="S46" s="365"/>
      <c r="T46" s="387"/>
      <c r="U46" s="330"/>
      <c r="V46" s="330"/>
      <c r="W46" s="372"/>
      <c r="X46" s="333"/>
      <c r="Y46" s="14" t="s">
        <v>29</v>
      </c>
      <c r="Z46" s="45" t="s">
        <v>332</v>
      </c>
      <c r="AA46" s="14" t="s">
        <v>29</v>
      </c>
      <c r="AB46" s="35" t="s">
        <v>331</v>
      </c>
    </row>
    <row r="47" spans="1:28" s="109" customFormat="1" ht="61.5" customHeight="1" x14ac:dyDescent="0.2">
      <c r="A47" s="420"/>
      <c r="B47" s="420"/>
      <c r="C47" s="420"/>
      <c r="D47" s="484"/>
      <c r="E47" s="376" t="s">
        <v>44</v>
      </c>
      <c r="F47" s="378"/>
      <c r="G47" s="351">
        <v>1</v>
      </c>
      <c r="H47" s="354">
        <v>8</v>
      </c>
      <c r="I47" s="389"/>
      <c r="J47" s="357"/>
      <c r="K47" s="334" t="s">
        <v>92</v>
      </c>
      <c r="L47" s="381" t="s">
        <v>330</v>
      </c>
      <c r="M47" s="7" t="s">
        <v>96</v>
      </c>
      <c r="N47" s="340" t="s">
        <v>98</v>
      </c>
      <c r="O47" s="30">
        <v>3</v>
      </c>
      <c r="P47" s="343">
        <f>((O47*0.6)+(O48*0.1)+(O49*0.1)+(O50*0.1)+(O51*0.1))</f>
        <v>2.6</v>
      </c>
      <c r="Q47" s="345">
        <v>3</v>
      </c>
      <c r="R47" s="348">
        <v>5</v>
      </c>
      <c r="S47" s="363">
        <f>P47*Q47*R47</f>
        <v>39</v>
      </c>
      <c r="T47" s="495" t="str">
        <f>+IF(S47&gt;100,"Riesgo_ INTOLERABLE",IF(AND(S47&gt;65,S47&lt;=100),"Riesgo_ IMPORTANTE",IF(AND(S47&gt;37,S47&lt;=65),"Riesgo_ MODERADO",IF(AND(S47&gt;16,S47&lt;=37),"Riesgo_ TOLERABLE",IF(AND(S47&gt;=15),"Riesgo_BAJO")))))</f>
        <v>Riesgo_ MODERADO</v>
      </c>
      <c r="U47" s="328">
        <f>G47/170*1</f>
        <v>5.8823529411764705E-3</v>
      </c>
      <c r="V47" s="369">
        <v>1</v>
      </c>
      <c r="W47" s="370">
        <f>S47*V47</f>
        <v>39</v>
      </c>
      <c r="X47" s="331" t="str">
        <f>+IF(W47&gt;=500,"ALTO",IF(AND(W47&gt;325,W47&lt;=499),"MEDIO",IF(AND(W47&gt;1,W47&lt;=324),"BAJO",)))</f>
        <v>BAJO</v>
      </c>
      <c r="Y47" s="13" t="s">
        <v>26</v>
      </c>
      <c r="Z47" s="4" t="s">
        <v>100</v>
      </c>
      <c r="AA47" s="13" t="s">
        <v>26</v>
      </c>
      <c r="AB47" s="110"/>
    </row>
    <row r="48" spans="1:28" s="109" customFormat="1" ht="41.25" customHeight="1" x14ac:dyDescent="0.25">
      <c r="A48" s="420"/>
      <c r="B48" s="420"/>
      <c r="C48" s="420"/>
      <c r="D48" s="484"/>
      <c r="E48" s="377"/>
      <c r="F48" s="379"/>
      <c r="G48" s="352"/>
      <c r="H48" s="355"/>
      <c r="I48" s="389"/>
      <c r="J48" s="358"/>
      <c r="K48" s="335"/>
      <c r="L48" s="381"/>
      <c r="M48" s="8" t="s">
        <v>93</v>
      </c>
      <c r="N48" s="341"/>
      <c r="O48" s="10">
        <v>3</v>
      </c>
      <c r="P48" s="343"/>
      <c r="Q48" s="346"/>
      <c r="R48" s="349"/>
      <c r="S48" s="364"/>
      <c r="T48" s="496"/>
      <c r="U48" s="329"/>
      <c r="V48" s="329"/>
      <c r="W48" s="371"/>
      <c r="X48" s="332"/>
      <c r="Y48" s="11" t="s">
        <v>27</v>
      </c>
      <c r="Z48" s="3" t="s">
        <v>100</v>
      </c>
      <c r="AA48" s="11" t="s">
        <v>27</v>
      </c>
      <c r="AB48" s="29"/>
    </row>
    <row r="49" spans="1:28" s="109" customFormat="1" ht="27" x14ac:dyDescent="0.25">
      <c r="A49" s="420"/>
      <c r="B49" s="420"/>
      <c r="C49" s="420"/>
      <c r="D49" s="484"/>
      <c r="E49" s="377"/>
      <c r="F49" s="379"/>
      <c r="G49" s="352"/>
      <c r="H49" s="355"/>
      <c r="I49" s="389"/>
      <c r="J49" s="358"/>
      <c r="K49" s="335"/>
      <c r="L49" s="381"/>
      <c r="M49" s="8" t="s">
        <v>76</v>
      </c>
      <c r="N49" s="341"/>
      <c r="O49" s="10">
        <v>2</v>
      </c>
      <c r="P49" s="343"/>
      <c r="Q49" s="346"/>
      <c r="R49" s="349"/>
      <c r="S49" s="364"/>
      <c r="T49" s="496"/>
      <c r="U49" s="329"/>
      <c r="V49" s="329"/>
      <c r="W49" s="371"/>
      <c r="X49" s="332"/>
      <c r="Y49" s="11" t="s">
        <v>4</v>
      </c>
      <c r="Z49" s="31" t="s">
        <v>329</v>
      </c>
      <c r="AA49" s="11" t="s">
        <v>36</v>
      </c>
      <c r="AB49" s="43" t="s">
        <v>127</v>
      </c>
    </row>
    <row r="50" spans="1:28" s="109" customFormat="1" ht="54" x14ac:dyDescent="0.25">
      <c r="A50" s="420"/>
      <c r="B50" s="420"/>
      <c r="C50" s="420"/>
      <c r="D50" s="484"/>
      <c r="E50" s="377"/>
      <c r="F50" s="379"/>
      <c r="G50" s="352"/>
      <c r="H50" s="355"/>
      <c r="I50" s="389"/>
      <c r="J50" s="358"/>
      <c r="K50" s="335"/>
      <c r="L50" s="381"/>
      <c r="M50" s="8" t="s">
        <v>77</v>
      </c>
      <c r="N50" s="341"/>
      <c r="O50" s="10">
        <v>1</v>
      </c>
      <c r="P50" s="343"/>
      <c r="Q50" s="346"/>
      <c r="R50" s="349"/>
      <c r="S50" s="364"/>
      <c r="T50" s="496"/>
      <c r="U50" s="329"/>
      <c r="V50" s="329"/>
      <c r="W50" s="371"/>
      <c r="X50" s="332"/>
      <c r="Y50" s="11" t="s">
        <v>28</v>
      </c>
      <c r="Z50" s="31" t="s">
        <v>117</v>
      </c>
      <c r="AA50" s="11" t="s">
        <v>28</v>
      </c>
      <c r="AB50" s="32" t="s">
        <v>328</v>
      </c>
    </row>
    <row r="51" spans="1:28" s="109" customFormat="1" ht="45.75" thickBot="1" x14ac:dyDescent="0.3">
      <c r="A51" s="420"/>
      <c r="B51" s="420"/>
      <c r="C51" s="420"/>
      <c r="D51" s="484"/>
      <c r="E51" s="377"/>
      <c r="F51" s="379"/>
      <c r="G51" s="352"/>
      <c r="H51" s="355"/>
      <c r="I51" s="389"/>
      <c r="J51" s="380"/>
      <c r="K51" s="336"/>
      <c r="L51" s="382"/>
      <c r="M51" s="9" t="s">
        <v>57</v>
      </c>
      <c r="N51" s="342"/>
      <c r="O51" s="33">
        <v>2</v>
      </c>
      <c r="P51" s="344"/>
      <c r="Q51" s="347"/>
      <c r="R51" s="350"/>
      <c r="S51" s="365"/>
      <c r="T51" s="497"/>
      <c r="U51" s="330"/>
      <c r="V51" s="330"/>
      <c r="W51" s="372"/>
      <c r="X51" s="333"/>
      <c r="Y51" s="14" t="s">
        <v>29</v>
      </c>
      <c r="Z51" s="45" t="s">
        <v>327</v>
      </c>
      <c r="AA51" s="14" t="s">
        <v>29</v>
      </c>
      <c r="AB51" s="32" t="s">
        <v>116</v>
      </c>
    </row>
    <row r="52" spans="1:28" s="109" customFormat="1" ht="82.5" customHeight="1" x14ac:dyDescent="0.2">
      <c r="A52" s="420"/>
      <c r="B52" s="420"/>
      <c r="C52" s="420"/>
      <c r="D52" s="484"/>
      <c r="E52" s="376" t="s">
        <v>44</v>
      </c>
      <c r="F52" s="378"/>
      <c r="G52" s="351">
        <v>1</v>
      </c>
      <c r="H52" s="354">
        <v>8</v>
      </c>
      <c r="I52" s="389"/>
      <c r="J52" s="357"/>
      <c r="K52" s="334" t="s">
        <v>51</v>
      </c>
      <c r="L52" s="337" t="s">
        <v>326</v>
      </c>
      <c r="M52" s="7" t="s">
        <v>325</v>
      </c>
      <c r="N52" s="340" t="s">
        <v>98</v>
      </c>
      <c r="O52" s="30">
        <v>5</v>
      </c>
      <c r="P52" s="343">
        <f>((O52*0.6)+(O53*0.1)+(O54*0.1)+(O55*0.1)+(O56*0.1))</f>
        <v>3.8000000000000003</v>
      </c>
      <c r="Q52" s="345">
        <v>2</v>
      </c>
      <c r="R52" s="348">
        <v>6</v>
      </c>
      <c r="S52" s="363">
        <f>P52*Q52*R52</f>
        <v>45.6</v>
      </c>
      <c r="T52" s="495" t="str">
        <f>+IF(S52&gt;100,"Riesgo_ INTOLERABLE",IF(AND(S52&gt;65,S52&lt;=100),"Riesgo_ IMPORTANTE",IF(AND(S52&gt;37,S52&lt;=65),"Riesgo_ MODERADO",IF(AND(S52&gt;16,S52&lt;=37),"Riesgo_ TOLERABLE",IF(AND(S52&gt;=15),"Riesgo_BAJO")))))</f>
        <v>Riesgo_ MODERADO</v>
      </c>
      <c r="U52" s="328">
        <f>G52/170*1</f>
        <v>5.8823529411764705E-3</v>
      </c>
      <c r="V52" s="369">
        <v>1</v>
      </c>
      <c r="W52" s="370">
        <f>S52*V52</f>
        <v>45.6</v>
      </c>
      <c r="X52" s="331" t="str">
        <f>+IF(W52&gt;=500,"ALTO",IF(AND(W52&gt;325,W52&lt;=499),"MEDIO",IF(AND(W52&gt;1,W52&lt;=324),"BAJO",)))</f>
        <v>BAJO</v>
      </c>
      <c r="Y52" s="13" t="s">
        <v>26</v>
      </c>
      <c r="Z52" s="4" t="s">
        <v>100</v>
      </c>
      <c r="AA52" s="13" t="s">
        <v>26</v>
      </c>
      <c r="AB52" s="110"/>
    </row>
    <row r="53" spans="1:28" s="109" customFormat="1" ht="41.25" customHeight="1" x14ac:dyDescent="0.25">
      <c r="A53" s="420"/>
      <c r="B53" s="420"/>
      <c r="C53" s="420"/>
      <c r="D53" s="484"/>
      <c r="E53" s="377"/>
      <c r="F53" s="379"/>
      <c r="G53" s="352"/>
      <c r="H53" s="355"/>
      <c r="I53" s="389"/>
      <c r="J53" s="358"/>
      <c r="K53" s="335"/>
      <c r="L53" s="338"/>
      <c r="M53" s="8" t="s">
        <v>60</v>
      </c>
      <c r="N53" s="341"/>
      <c r="O53" s="10">
        <v>1</v>
      </c>
      <c r="P53" s="343"/>
      <c r="Q53" s="346"/>
      <c r="R53" s="349"/>
      <c r="S53" s="364"/>
      <c r="T53" s="496"/>
      <c r="U53" s="329"/>
      <c r="V53" s="329"/>
      <c r="W53" s="371"/>
      <c r="X53" s="332"/>
      <c r="Y53" s="11" t="s">
        <v>27</v>
      </c>
      <c r="Z53" s="3" t="s">
        <v>100</v>
      </c>
      <c r="AA53" s="11" t="s">
        <v>27</v>
      </c>
      <c r="AB53" s="29"/>
    </row>
    <row r="54" spans="1:28" s="109" customFormat="1" ht="56.25" x14ac:dyDescent="0.25">
      <c r="A54" s="420"/>
      <c r="B54" s="420"/>
      <c r="C54" s="420"/>
      <c r="D54" s="484"/>
      <c r="E54" s="377"/>
      <c r="F54" s="379"/>
      <c r="G54" s="352"/>
      <c r="H54" s="355"/>
      <c r="I54" s="389"/>
      <c r="J54" s="358"/>
      <c r="K54" s="335"/>
      <c r="L54" s="338"/>
      <c r="M54" s="8" t="s">
        <v>89</v>
      </c>
      <c r="N54" s="341"/>
      <c r="O54" s="10">
        <v>2</v>
      </c>
      <c r="P54" s="343"/>
      <c r="Q54" s="346"/>
      <c r="R54" s="349"/>
      <c r="S54" s="364"/>
      <c r="T54" s="496"/>
      <c r="U54" s="329"/>
      <c r="V54" s="329"/>
      <c r="W54" s="371"/>
      <c r="X54" s="332"/>
      <c r="Y54" s="11" t="s">
        <v>4</v>
      </c>
      <c r="Z54" s="38" t="s">
        <v>100</v>
      </c>
      <c r="AA54" s="11" t="s">
        <v>36</v>
      </c>
      <c r="AB54" s="32" t="s">
        <v>324</v>
      </c>
    </row>
    <row r="55" spans="1:28" s="109" customFormat="1" ht="63" customHeight="1" x14ac:dyDescent="0.25">
      <c r="A55" s="420"/>
      <c r="B55" s="420"/>
      <c r="C55" s="420"/>
      <c r="D55" s="484"/>
      <c r="E55" s="377"/>
      <c r="F55" s="379"/>
      <c r="G55" s="352"/>
      <c r="H55" s="355"/>
      <c r="I55" s="389"/>
      <c r="J55" s="358"/>
      <c r="K55" s="335"/>
      <c r="L55" s="338"/>
      <c r="M55" s="8" t="s">
        <v>323</v>
      </c>
      <c r="N55" s="341"/>
      <c r="O55" s="10">
        <v>1</v>
      </c>
      <c r="P55" s="343"/>
      <c r="Q55" s="346"/>
      <c r="R55" s="349"/>
      <c r="S55" s="364"/>
      <c r="T55" s="496"/>
      <c r="U55" s="329"/>
      <c r="V55" s="329"/>
      <c r="W55" s="371"/>
      <c r="X55" s="332"/>
      <c r="Y55" s="11" t="s">
        <v>28</v>
      </c>
      <c r="Z55" s="38" t="s">
        <v>322</v>
      </c>
      <c r="AA55" s="11" t="s">
        <v>28</v>
      </c>
      <c r="AB55" s="32" t="s">
        <v>119</v>
      </c>
    </row>
    <row r="56" spans="1:28" s="109" customFormat="1" ht="57" thickBot="1" x14ac:dyDescent="0.3">
      <c r="A56" s="420"/>
      <c r="B56" s="420"/>
      <c r="C56" s="420"/>
      <c r="D56" s="484"/>
      <c r="E56" s="377"/>
      <c r="F56" s="379"/>
      <c r="G56" s="352"/>
      <c r="H56" s="355"/>
      <c r="I56" s="389"/>
      <c r="J56" s="380"/>
      <c r="K56" s="336"/>
      <c r="L56" s="339"/>
      <c r="M56" s="9" t="s">
        <v>90</v>
      </c>
      <c r="N56" s="342"/>
      <c r="O56" s="33">
        <v>4</v>
      </c>
      <c r="P56" s="344"/>
      <c r="Q56" s="347"/>
      <c r="R56" s="350"/>
      <c r="S56" s="365"/>
      <c r="T56" s="497"/>
      <c r="U56" s="330"/>
      <c r="V56" s="330"/>
      <c r="W56" s="372"/>
      <c r="X56" s="333"/>
      <c r="Y56" s="14" t="s">
        <v>29</v>
      </c>
      <c r="Z56" s="38" t="s">
        <v>120</v>
      </c>
      <c r="AA56" s="11" t="s">
        <v>29</v>
      </c>
      <c r="AB56" s="32" t="s">
        <v>124</v>
      </c>
    </row>
    <row r="57" spans="1:28" s="109" customFormat="1" ht="61.5" customHeight="1" x14ac:dyDescent="0.2">
      <c r="A57" s="420"/>
      <c r="B57" s="420"/>
      <c r="C57" s="420"/>
      <c r="D57" s="484"/>
      <c r="E57" s="376" t="s">
        <v>44</v>
      </c>
      <c r="F57" s="378"/>
      <c r="G57" s="351">
        <v>1</v>
      </c>
      <c r="H57" s="354">
        <v>8</v>
      </c>
      <c r="I57" s="389"/>
      <c r="J57" s="357"/>
      <c r="K57" s="334" t="s">
        <v>713</v>
      </c>
      <c r="L57" s="361" t="s">
        <v>321</v>
      </c>
      <c r="M57" s="7" t="s">
        <v>320</v>
      </c>
      <c r="N57" s="340" t="s">
        <v>98</v>
      </c>
      <c r="O57" s="30">
        <v>3</v>
      </c>
      <c r="P57" s="343">
        <f>((O57*0.6)+(O58*0.1)+(O59*0.1)+(O60*0.1)+(O61*0.1))</f>
        <v>2.5</v>
      </c>
      <c r="Q57" s="345">
        <v>3</v>
      </c>
      <c r="R57" s="348">
        <v>6</v>
      </c>
      <c r="S57" s="363">
        <f>P57*Q57*R57</f>
        <v>45</v>
      </c>
      <c r="T57" s="495" t="str">
        <f>+IF(S57&gt;100,"Riesgo_ INTOLERABLE",IF(AND(S57&gt;65,S57&lt;=100),"Riesgo_ IMPORTANTE",IF(AND(S57&gt;37,S57&lt;=65),"Riesgo_ MODERADO",IF(AND(S57&gt;16,S57&lt;=37),"Riesgo_ TOLERABLE",IF(AND(S57&gt;=15),"Riesgo_BAJO")))))</f>
        <v>Riesgo_ MODERADO</v>
      </c>
      <c r="U57" s="328">
        <f>G57/170*1</f>
        <v>5.8823529411764705E-3</v>
      </c>
      <c r="V57" s="369">
        <v>1</v>
      </c>
      <c r="W57" s="370">
        <f>S57*V57</f>
        <v>45</v>
      </c>
      <c r="X57" s="331" t="str">
        <f>+IF(W57&gt;=500,"ALTO",IF(AND(W57&gt;325,W57&lt;=499),"MEDIO",IF(AND(W57&gt;1,W57&lt;=324),"BAJO",)))</f>
        <v>BAJO</v>
      </c>
      <c r="Y57" s="13" t="s">
        <v>26</v>
      </c>
      <c r="Z57" s="4" t="s">
        <v>100</v>
      </c>
      <c r="AA57" s="13" t="s">
        <v>26</v>
      </c>
      <c r="AB57" s="110"/>
    </row>
    <row r="58" spans="1:28" s="109" customFormat="1" ht="41.25" customHeight="1" x14ac:dyDescent="0.25">
      <c r="A58" s="420"/>
      <c r="B58" s="420"/>
      <c r="C58" s="420"/>
      <c r="D58" s="484"/>
      <c r="E58" s="377"/>
      <c r="F58" s="379"/>
      <c r="G58" s="352"/>
      <c r="H58" s="355"/>
      <c r="I58" s="389"/>
      <c r="J58" s="358"/>
      <c r="K58" s="335"/>
      <c r="L58" s="338"/>
      <c r="M58" s="8" t="s">
        <v>60</v>
      </c>
      <c r="N58" s="341"/>
      <c r="O58" s="10">
        <v>1</v>
      </c>
      <c r="P58" s="343"/>
      <c r="Q58" s="346"/>
      <c r="R58" s="349"/>
      <c r="S58" s="364"/>
      <c r="T58" s="496"/>
      <c r="U58" s="329"/>
      <c r="V58" s="329"/>
      <c r="W58" s="371"/>
      <c r="X58" s="332"/>
      <c r="Y58" s="11" t="s">
        <v>27</v>
      </c>
      <c r="Z58" s="3" t="s">
        <v>100</v>
      </c>
      <c r="AA58" s="11" t="s">
        <v>27</v>
      </c>
      <c r="AB58" s="29"/>
    </row>
    <row r="59" spans="1:28" s="109" customFormat="1" ht="56.25" x14ac:dyDescent="0.25">
      <c r="A59" s="420"/>
      <c r="B59" s="420"/>
      <c r="C59" s="420"/>
      <c r="D59" s="484"/>
      <c r="E59" s="377"/>
      <c r="F59" s="379"/>
      <c r="G59" s="352"/>
      <c r="H59" s="355"/>
      <c r="I59" s="389"/>
      <c r="J59" s="358"/>
      <c r="K59" s="335"/>
      <c r="L59" s="338"/>
      <c r="M59" s="8" t="s">
        <v>97</v>
      </c>
      <c r="N59" s="341"/>
      <c r="O59" s="10">
        <v>2</v>
      </c>
      <c r="P59" s="343"/>
      <c r="Q59" s="346"/>
      <c r="R59" s="349"/>
      <c r="S59" s="364"/>
      <c r="T59" s="496"/>
      <c r="U59" s="329"/>
      <c r="V59" s="329"/>
      <c r="W59" s="371"/>
      <c r="X59" s="332"/>
      <c r="Y59" s="11" t="s">
        <v>4</v>
      </c>
      <c r="Z59" s="38" t="s">
        <v>100</v>
      </c>
      <c r="AA59" s="11" t="s">
        <v>36</v>
      </c>
      <c r="AB59" s="32" t="s">
        <v>319</v>
      </c>
    </row>
    <row r="60" spans="1:28" s="109" customFormat="1" ht="54" x14ac:dyDescent="0.25">
      <c r="A60" s="420"/>
      <c r="B60" s="420"/>
      <c r="C60" s="420"/>
      <c r="D60" s="484"/>
      <c r="E60" s="377"/>
      <c r="F60" s="379"/>
      <c r="G60" s="352"/>
      <c r="H60" s="355"/>
      <c r="I60" s="389"/>
      <c r="J60" s="358"/>
      <c r="K60" s="335"/>
      <c r="L60" s="338"/>
      <c r="M60" s="8" t="s">
        <v>87</v>
      </c>
      <c r="N60" s="341"/>
      <c r="O60" s="10">
        <v>1</v>
      </c>
      <c r="P60" s="343"/>
      <c r="Q60" s="346"/>
      <c r="R60" s="349"/>
      <c r="S60" s="364"/>
      <c r="T60" s="496"/>
      <c r="U60" s="329"/>
      <c r="V60" s="329"/>
      <c r="W60" s="371"/>
      <c r="X60" s="332"/>
      <c r="Y60" s="11" t="s">
        <v>28</v>
      </c>
      <c r="Z60" s="38" t="s">
        <v>318</v>
      </c>
      <c r="AA60" s="11" t="s">
        <v>28</v>
      </c>
      <c r="AB60" s="32" t="s">
        <v>317</v>
      </c>
    </row>
    <row r="61" spans="1:28" s="109" customFormat="1" ht="65.25" customHeight="1" thickBot="1" x14ac:dyDescent="0.3">
      <c r="A61" s="421"/>
      <c r="B61" s="421"/>
      <c r="C61" s="421"/>
      <c r="D61" s="485"/>
      <c r="E61" s="428"/>
      <c r="F61" s="429"/>
      <c r="G61" s="353"/>
      <c r="H61" s="356"/>
      <c r="I61" s="390"/>
      <c r="J61" s="359"/>
      <c r="K61" s="360"/>
      <c r="L61" s="362"/>
      <c r="M61" s="9" t="s">
        <v>91</v>
      </c>
      <c r="N61" s="342"/>
      <c r="O61" s="33">
        <v>3</v>
      </c>
      <c r="P61" s="344"/>
      <c r="Q61" s="347"/>
      <c r="R61" s="350"/>
      <c r="S61" s="365"/>
      <c r="T61" s="497"/>
      <c r="U61" s="330"/>
      <c r="V61" s="330"/>
      <c r="W61" s="372"/>
      <c r="X61" s="333"/>
      <c r="Y61" s="14" t="s">
        <v>29</v>
      </c>
      <c r="Z61" s="45" t="s">
        <v>100</v>
      </c>
      <c r="AA61" s="14" t="s">
        <v>29</v>
      </c>
      <c r="AB61" s="35" t="s">
        <v>316</v>
      </c>
    </row>
  </sheetData>
  <mergeCells count="214">
    <mergeCell ref="A1:C4"/>
    <mergeCell ref="D1:Z4"/>
    <mergeCell ref="AA1:AB2"/>
    <mergeCell ref="AA3:AB4"/>
    <mergeCell ref="A6:H6"/>
    <mergeCell ref="L6:M6"/>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S9:T9"/>
    <mergeCell ref="A12:A61"/>
    <mergeCell ref="B12:B61"/>
    <mergeCell ref="C12:C61"/>
    <mergeCell ref="D12:D61"/>
    <mergeCell ref="E12:E16"/>
    <mergeCell ref="F12:F16"/>
    <mergeCell ref="E42:E46"/>
    <mergeCell ref="F42:F46"/>
    <mergeCell ref="R10:R11"/>
    <mergeCell ref="Q10:Q11"/>
    <mergeCell ref="A8:A11"/>
    <mergeCell ref="B8:B11"/>
    <mergeCell ref="C8:C11"/>
    <mergeCell ref="D8:D11"/>
    <mergeCell ref="E8:F8"/>
    <mergeCell ref="G8:H8"/>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1"/>
    <mergeCell ref="J37:J41"/>
    <mergeCell ref="N32:N36"/>
    <mergeCell ref="P32:P36"/>
    <mergeCell ref="Q32:Q36"/>
    <mergeCell ref="E57:E61"/>
    <mergeCell ref="F57:F61"/>
    <mergeCell ref="G57:G61"/>
    <mergeCell ref="H57:H61"/>
    <mergeCell ref="J57:J61"/>
    <mergeCell ref="S37:S41"/>
    <mergeCell ref="T37:T41"/>
    <mergeCell ref="U37:U41"/>
    <mergeCell ref="V37:V41"/>
    <mergeCell ref="W37:W41"/>
    <mergeCell ref="X37:X41"/>
    <mergeCell ref="K37:K41"/>
    <mergeCell ref="L37:L41"/>
    <mergeCell ref="N37:N41"/>
    <mergeCell ref="P37:P41"/>
    <mergeCell ref="Q37:Q41"/>
    <mergeCell ref="R37:R41"/>
    <mergeCell ref="V42:V46"/>
    <mergeCell ref="W42:W46"/>
    <mergeCell ref="X42:X46"/>
    <mergeCell ref="E47:E51"/>
    <mergeCell ref="F47:F51"/>
    <mergeCell ref="G47:G51"/>
    <mergeCell ref="H47:H51"/>
    <mergeCell ref="J47:J51"/>
    <mergeCell ref="K47:K51"/>
    <mergeCell ref="L47:L51"/>
    <mergeCell ref="P42:P46"/>
    <mergeCell ref="Q42:Q46"/>
    <mergeCell ref="R42:R46"/>
    <mergeCell ref="S42:S46"/>
    <mergeCell ref="T42:T46"/>
    <mergeCell ref="U42:U46"/>
    <mergeCell ref="G42:G46"/>
    <mergeCell ref="H42:H46"/>
    <mergeCell ref="J42:J46"/>
    <mergeCell ref="K42:K46"/>
    <mergeCell ref="L42:L46"/>
    <mergeCell ref="N42:N46"/>
    <mergeCell ref="U47:U51"/>
    <mergeCell ref="V47:V51"/>
    <mergeCell ref="W47:W51"/>
    <mergeCell ref="X47:X51"/>
    <mergeCell ref="E52:E56"/>
    <mergeCell ref="F52:F56"/>
    <mergeCell ref="G52:G56"/>
    <mergeCell ref="H52:H56"/>
    <mergeCell ref="J52:J56"/>
    <mergeCell ref="K52:K56"/>
    <mergeCell ref="N47:N51"/>
    <mergeCell ref="P47:P51"/>
    <mergeCell ref="Q47:Q51"/>
    <mergeCell ref="R47:R51"/>
    <mergeCell ref="S47:S51"/>
    <mergeCell ref="T47:T51"/>
    <mergeCell ref="T52:T56"/>
    <mergeCell ref="U52:U56"/>
    <mergeCell ref="V52:V56"/>
    <mergeCell ref="W52:W56"/>
    <mergeCell ref="X52:X56"/>
    <mergeCell ref="L52:L56"/>
    <mergeCell ref="N52:N56"/>
    <mergeCell ref="P52:P56"/>
    <mergeCell ref="Q52:Q56"/>
    <mergeCell ref="R52:R56"/>
    <mergeCell ref="S52:S56"/>
    <mergeCell ref="S57:S61"/>
    <mergeCell ref="T57:T61"/>
    <mergeCell ref="U57:U61"/>
    <mergeCell ref="V57:V61"/>
    <mergeCell ref="W57:W61"/>
    <mergeCell ref="X57:X61"/>
    <mergeCell ref="K57:K61"/>
    <mergeCell ref="L57:L61"/>
    <mergeCell ref="N57:N61"/>
    <mergeCell ref="P57:P61"/>
    <mergeCell ref="Q57:Q61"/>
    <mergeCell ref="R57:R6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pageSetUpPr fitToPage="1"/>
  </sheetPr>
  <dimension ref="A1:AE66"/>
  <sheetViews>
    <sheetView showGridLines="0" topLeftCell="D1" zoomScale="60" zoomScaleNormal="60" workbookViewId="0">
      <selection activeCell="D1" sqref="D1:Z4"/>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721</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42</v>
      </c>
      <c r="AB3" s="444"/>
    </row>
    <row r="4" spans="1:31" ht="59.2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33.75" x14ac:dyDescent="0.2">
      <c r="A12" s="419" t="s">
        <v>43</v>
      </c>
      <c r="B12" s="419" t="s">
        <v>737</v>
      </c>
      <c r="C12" s="422" t="s">
        <v>734</v>
      </c>
      <c r="D12" s="492" t="s">
        <v>735</v>
      </c>
      <c r="E12" s="376" t="s">
        <v>44</v>
      </c>
      <c r="F12" s="351"/>
      <c r="G12" s="351">
        <v>1</v>
      </c>
      <c r="H12" s="354">
        <v>8</v>
      </c>
      <c r="I12" s="401" t="s">
        <v>45</v>
      </c>
      <c r="J12" s="404"/>
      <c r="K12" s="407" t="s">
        <v>374</v>
      </c>
      <c r="L12" s="407" t="s">
        <v>373</v>
      </c>
      <c r="M12" s="7" t="s">
        <v>372</v>
      </c>
      <c r="N12" s="340" t="s">
        <v>98</v>
      </c>
      <c r="O12" s="30">
        <v>3</v>
      </c>
      <c r="P12" s="394">
        <f>((O12*0.6)+(O13*0.1)+(O14*0.1)+(O15*0.1)+(O16*0.1))</f>
        <v>2.8000000000000003</v>
      </c>
      <c r="Q12" s="395">
        <v>4</v>
      </c>
      <c r="R12" s="398">
        <v>5</v>
      </c>
      <c r="S12" s="363">
        <f>P12*Q12*R12</f>
        <v>56.000000000000007</v>
      </c>
      <c r="T12" s="373" t="str">
        <f>+IF(S12&gt;100,"Riesgo_INTOLERABLE",IF(AND(S12&gt;65,S12&lt;=100),"Riesgo_IMPORTANTE",IF(AND(S12&gt;37,S12&lt;=65),"Riesgo_MODERADO",IF(AND(S12&gt;16,S12&lt;=37),"Riesgo_TOLERABLE",IF(AND(S12&gt;=15),"Riesgo_BAJO")))))</f>
        <v>Riesgo_MODERADO</v>
      </c>
      <c r="U12" s="328">
        <f>G12/170*1</f>
        <v>5.8823529411764705E-3</v>
      </c>
      <c r="V12" s="369">
        <v>1</v>
      </c>
      <c r="W12" s="370">
        <f>S12*V12</f>
        <v>56.000000000000007</v>
      </c>
      <c r="X12" s="331" t="str">
        <f>+IF(W12&gt;=500,"ALTO",IF(AND(W12&gt;325,W12&lt;=499),"MEDIO",IF(AND(W12&gt;1,W12&lt;=324),"BAJO",)))</f>
        <v>BAJO</v>
      </c>
      <c r="Y12" s="13" t="s">
        <v>26</v>
      </c>
      <c r="Z12" s="4" t="s">
        <v>100</v>
      </c>
      <c r="AA12" s="13" t="s">
        <v>26</v>
      </c>
      <c r="AB12" s="5"/>
    </row>
    <row r="13" spans="1:31" ht="15.75" x14ac:dyDescent="0.25">
      <c r="A13" s="420"/>
      <c r="B13" s="420"/>
      <c r="C13" s="423"/>
      <c r="D13" s="493"/>
      <c r="E13" s="377"/>
      <c r="F13" s="352"/>
      <c r="G13" s="352"/>
      <c r="H13" s="355"/>
      <c r="I13" s="402"/>
      <c r="J13" s="405"/>
      <c r="K13" s="408"/>
      <c r="L13" s="408"/>
      <c r="M13" s="8" t="s">
        <v>53</v>
      </c>
      <c r="N13" s="341"/>
      <c r="O13" s="10">
        <v>1</v>
      </c>
      <c r="P13" s="343"/>
      <c r="Q13" s="396"/>
      <c r="R13" s="399"/>
      <c r="S13" s="364"/>
      <c r="T13" s="374"/>
      <c r="U13" s="329"/>
      <c r="V13" s="430"/>
      <c r="W13" s="371"/>
      <c r="X13" s="332"/>
      <c r="Y13" s="11" t="s">
        <v>27</v>
      </c>
      <c r="Z13" s="3" t="s">
        <v>100</v>
      </c>
      <c r="AA13" s="11" t="s">
        <v>27</v>
      </c>
      <c r="AB13" s="6"/>
    </row>
    <row r="14" spans="1:31" ht="27" x14ac:dyDescent="0.25">
      <c r="A14" s="420"/>
      <c r="B14" s="420"/>
      <c r="C14" s="423"/>
      <c r="D14" s="493"/>
      <c r="E14" s="377"/>
      <c r="F14" s="352"/>
      <c r="G14" s="352"/>
      <c r="H14" s="355"/>
      <c r="I14" s="402"/>
      <c r="J14" s="405"/>
      <c r="K14" s="408"/>
      <c r="L14" s="408"/>
      <c r="M14" s="8" t="s">
        <v>54</v>
      </c>
      <c r="N14" s="341"/>
      <c r="O14" s="10">
        <v>5</v>
      </c>
      <c r="P14" s="343"/>
      <c r="Q14" s="396"/>
      <c r="R14" s="399"/>
      <c r="S14" s="364"/>
      <c r="T14" s="374"/>
      <c r="U14" s="329"/>
      <c r="V14" s="430"/>
      <c r="W14" s="371"/>
      <c r="X14" s="332"/>
      <c r="Y14" s="11" t="s">
        <v>3</v>
      </c>
      <c r="Z14" s="31" t="s">
        <v>100</v>
      </c>
      <c r="AA14" s="11" t="s">
        <v>4</v>
      </c>
      <c r="AB14" s="32"/>
    </row>
    <row r="15" spans="1:31" ht="54" x14ac:dyDescent="0.25">
      <c r="A15" s="420"/>
      <c r="B15" s="420"/>
      <c r="C15" s="423"/>
      <c r="D15" s="493"/>
      <c r="E15" s="377"/>
      <c r="F15" s="352"/>
      <c r="G15" s="352"/>
      <c r="H15" s="355"/>
      <c r="I15" s="402"/>
      <c r="J15" s="405"/>
      <c r="K15" s="408"/>
      <c r="L15" s="408"/>
      <c r="M15" s="8" t="s">
        <v>55</v>
      </c>
      <c r="N15" s="341"/>
      <c r="O15" s="10">
        <v>2</v>
      </c>
      <c r="P15" s="343"/>
      <c r="Q15" s="396"/>
      <c r="R15" s="399"/>
      <c r="S15" s="364"/>
      <c r="T15" s="374"/>
      <c r="U15" s="329"/>
      <c r="V15" s="430"/>
      <c r="W15" s="371"/>
      <c r="X15" s="332"/>
      <c r="Y15" s="11" t="s">
        <v>28</v>
      </c>
      <c r="Z15" s="31" t="s">
        <v>100</v>
      </c>
      <c r="AA15" s="11" t="s">
        <v>28</v>
      </c>
      <c r="AB15" s="32" t="s">
        <v>371</v>
      </c>
    </row>
    <row r="16" spans="1:31" ht="23.25" thickBot="1" x14ac:dyDescent="0.3">
      <c r="A16" s="420"/>
      <c r="B16" s="420"/>
      <c r="C16" s="423"/>
      <c r="D16" s="493"/>
      <c r="E16" s="377"/>
      <c r="F16" s="352"/>
      <c r="G16" s="352"/>
      <c r="H16" s="355"/>
      <c r="I16" s="402"/>
      <c r="J16" s="406"/>
      <c r="K16" s="409"/>
      <c r="L16" s="409"/>
      <c r="M16" s="9" t="s">
        <v>57</v>
      </c>
      <c r="N16" s="342"/>
      <c r="O16" s="33">
        <v>2</v>
      </c>
      <c r="P16" s="344"/>
      <c r="Q16" s="397"/>
      <c r="R16" s="400"/>
      <c r="S16" s="365"/>
      <c r="T16" s="375"/>
      <c r="U16" s="330"/>
      <c r="V16" s="431"/>
      <c r="W16" s="372"/>
      <c r="X16" s="333"/>
      <c r="Y16" s="14" t="s">
        <v>29</v>
      </c>
      <c r="Z16" s="39" t="s">
        <v>100</v>
      </c>
      <c r="AA16" s="14" t="s">
        <v>29</v>
      </c>
      <c r="AB16" s="115" t="s">
        <v>370</v>
      </c>
    </row>
    <row r="17" spans="1:29" s="109" customFormat="1" ht="22.5" x14ac:dyDescent="0.2">
      <c r="A17" s="420"/>
      <c r="B17" s="420"/>
      <c r="C17" s="423"/>
      <c r="D17" s="493"/>
      <c r="E17" s="376" t="s">
        <v>44</v>
      </c>
      <c r="F17" s="378"/>
      <c r="G17" s="351">
        <v>1</v>
      </c>
      <c r="H17" s="354">
        <v>8</v>
      </c>
      <c r="I17" s="402"/>
      <c r="J17" s="357"/>
      <c r="K17" s="334" t="s">
        <v>369</v>
      </c>
      <c r="L17" s="410" t="s">
        <v>731</v>
      </c>
      <c r="M17" s="7" t="s">
        <v>59</v>
      </c>
      <c r="N17" s="340" t="s">
        <v>98</v>
      </c>
      <c r="O17" s="30">
        <v>3</v>
      </c>
      <c r="P17" s="343">
        <f>((O17*0.6)+(O18*0.1)+(O19*0.1)+(O20*0.1)+(O21*0.1))</f>
        <v>2.7</v>
      </c>
      <c r="Q17" s="345">
        <v>1</v>
      </c>
      <c r="R17" s="348">
        <v>2</v>
      </c>
      <c r="S17" s="363">
        <f>P17*Q17*R17</f>
        <v>5.4</v>
      </c>
      <c r="T17" s="385" t="s">
        <v>122</v>
      </c>
      <c r="U17" s="328">
        <f>G17/170*1</f>
        <v>5.8823529411764705E-3</v>
      </c>
      <c r="V17" s="369">
        <v>1</v>
      </c>
      <c r="W17" s="370">
        <f>S17*V17</f>
        <v>5.4</v>
      </c>
      <c r="X17" s="331" t="str">
        <f>+IF(W17&gt;=500,"ALTO",IF(AND(W17&gt;325,W17&lt;=499),"MEDIO",IF(AND(W17&gt;1,W17&lt;=324),"BAJO",)))</f>
        <v>BAJO</v>
      </c>
      <c r="Y17" s="13" t="s">
        <v>26</v>
      </c>
      <c r="Z17" s="4" t="s">
        <v>100</v>
      </c>
      <c r="AA17" s="13" t="s">
        <v>26</v>
      </c>
      <c r="AB17" s="28"/>
    </row>
    <row r="18" spans="1:29" s="109" customFormat="1" ht="15.75" x14ac:dyDescent="0.25">
      <c r="A18" s="420"/>
      <c r="B18" s="420"/>
      <c r="C18" s="423"/>
      <c r="D18" s="493"/>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27" x14ac:dyDescent="0.25">
      <c r="A19" s="420"/>
      <c r="B19" s="420"/>
      <c r="C19" s="423"/>
      <c r="D19" s="493"/>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09" customFormat="1" ht="54" x14ac:dyDescent="0.25">
      <c r="A20" s="420"/>
      <c r="B20" s="420"/>
      <c r="C20" s="423"/>
      <c r="D20" s="493"/>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3"/>
      <c r="D21" s="493"/>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22.5" x14ac:dyDescent="0.2">
      <c r="A22" s="420"/>
      <c r="B22" s="420"/>
      <c r="C22" s="423"/>
      <c r="D22" s="493"/>
      <c r="E22" s="376" t="s">
        <v>44</v>
      </c>
      <c r="F22" s="351"/>
      <c r="G22" s="351">
        <v>1</v>
      </c>
      <c r="H22" s="354">
        <v>8</v>
      </c>
      <c r="I22" s="402"/>
      <c r="J22" s="357"/>
      <c r="K22" s="334" t="s">
        <v>362</v>
      </c>
      <c r="L22" s="337" t="s">
        <v>487</v>
      </c>
      <c r="M22" s="7" t="s">
        <v>61</v>
      </c>
      <c r="N22" s="340"/>
      <c r="O22" s="30">
        <v>3</v>
      </c>
      <c r="P22" s="343">
        <f>((O22*0.6)+(O23*0.1)+(O24*0.1)+(O25*0.1)+(O26*0.1))</f>
        <v>2.7</v>
      </c>
      <c r="Q22" s="345">
        <v>2</v>
      </c>
      <c r="R22" s="348">
        <v>4</v>
      </c>
      <c r="S22" s="363">
        <f>P22*Q22*R22</f>
        <v>21.6</v>
      </c>
      <c r="T22" s="366" t="str">
        <f>+IF(S22&gt;100,"Riesgo_INTOLERABLE",IF(AND(S22&gt;65,S22&lt;=100),"Riesgo_IMPORTANTE",IF(AND(S22&gt;37,S22&lt;=65),"Riesgo_MODERADO",IF(AND(S22&gt;16,S22&lt;=37),"Riesgo_TOLERABLE",IF(AND(S22&gt;=15),"Riesgo_BAJO")))))</f>
        <v>Riesgo_TOLERABLE</v>
      </c>
      <c r="U22" s="328">
        <f>G22/170*1</f>
        <v>5.8823529411764705E-3</v>
      </c>
      <c r="V22" s="369">
        <v>1</v>
      </c>
      <c r="W22" s="370">
        <f>S22*V22</f>
        <v>21.6</v>
      </c>
      <c r="X22" s="331" t="str">
        <f>+IF(W22&gt;=500,"ALTO",IF(AND(W22&gt;325,W22&lt;=499),"MEDIO",IF(AND(W22&gt;1,W22&lt;=324),"BAJO",)))</f>
        <v>BAJO</v>
      </c>
      <c r="Y22" s="13" t="s">
        <v>26</v>
      </c>
      <c r="Z22" s="4" t="s">
        <v>100</v>
      </c>
      <c r="AA22" s="13" t="s">
        <v>26</v>
      </c>
      <c r="AB22" s="28"/>
    </row>
    <row r="23" spans="1:29" s="109" customFormat="1" ht="15.75" x14ac:dyDescent="0.25">
      <c r="A23" s="420"/>
      <c r="B23" s="420"/>
      <c r="C23" s="423"/>
      <c r="D23" s="493"/>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27" x14ac:dyDescent="0.25">
      <c r="A24" s="420"/>
      <c r="B24" s="420"/>
      <c r="C24" s="423"/>
      <c r="D24" s="493"/>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359</v>
      </c>
    </row>
    <row r="25" spans="1:29" s="109" customFormat="1" ht="54" x14ac:dyDescent="0.25">
      <c r="A25" s="420"/>
      <c r="B25" s="420"/>
      <c r="C25" s="423"/>
      <c r="D25" s="493"/>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3"/>
      <c r="D26" s="493"/>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45" customHeight="1" x14ac:dyDescent="0.2">
      <c r="A27" s="420"/>
      <c r="B27" s="420"/>
      <c r="C27" s="423"/>
      <c r="D27" s="493"/>
      <c r="E27" s="376" t="s">
        <v>44</v>
      </c>
      <c r="F27" s="378"/>
      <c r="G27" s="351">
        <v>1</v>
      </c>
      <c r="H27" s="354">
        <v>8</v>
      </c>
      <c r="I27" s="402"/>
      <c r="J27" s="357"/>
      <c r="K27" s="334" t="s">
        <v>355</v>
      </c>
      <c r="L27" s="337" t="s">
        <v>414</v>
      </c>
      <c r="M27" s="7" t="s">
        <v>66</v>
      </c>
      <c r="N27" s="340" t="s">
        <v>98</v>
      </c>
      <c r="O27" s="30">
        <v>6</v>
      </c>
      <c r="P27" s="343">
        <f>((O27*0.6)+(O28*0.1)+(O29*0.1)+(O30*0.1)+(O31*0.1))</f>
        <v>5.8999999999999986</v>
      </c>
      <c r="Q27" s="345">
        <v>2</v>
      </c>
      <c r="R27" s="348">
        <v>1</v>
      </c>
      <c r="S27" s="363">
        <f>P27*Q27*R27</f>
        <v>11.799999999999997</v>
      </c>
      <c r="T27" s="385" t="s">
        <v>122</v>
      </c>
      <c r="U27" s="328">
        <f>G27/170*1</f>
        <v>5.8823529411764705E-3</v>
      </c>
      <c r="V27" s="369">
        <v>1</v>
      </c>
      <c r="W27" s="370">
        <f>S27*V27</f>
        <v>11.799999999999997</v>
      </c>
      <c r="X27" s="331" t="str">
        <f>+IF(W27&gt;=500,"ALTO",IF(AND(W27&gt;325,W27&lt;=499),"MEDIO",IF(AND(W27&gt;1,W27&lt;=324),"BAJO",)))</f>
        <v>BAJO</v>
      </c>
      <c r="Y27" s="13" t="s">
        <v>26</v>
      </c>
      <c r="Z27" s="114" t="s">
        <v>100</v>
      </c>
      <c r="AA27" s="13" t="s">
        <v>26</v>
      </c>
      <c r="AB27" s="32"/>
    </row>
    <row r="28" spans="1:29" s="109" customFormat="1" ht="22.5" x14ac:dyDescent="0.25">
      <c r="A28" s="420"/>
      <c r="B28" s="420"/>
      <c r="C28" s="423"/>
      <c r="D28" s="493"/>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27" x14ac:dyDescent="0.25">
      <c r="A29" s="420"/>
      <c r="B29" s="420"/>
      <c r="C29" s="423"/>
      <c r="D29" s="493"/>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54" x14ac:dyDescent="0.25">
      <c r="A30" s="420"/>
      <c r="B30" s="420"/>
      <c r="C30" s="423"/>
      <c r="D30" s="493"/>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customHeight="1" thickBot="1" x14ac:dyDescent="0.3">
      <c r="A31" s="420"/>
      <c r="B31" s="420"/>
      <c r="C31" s="423"/>
      <c r="D31" s="493"/>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33.75" customHeight="1" x14ac:dyDescent="0.2">
      <c r="A32" s="420"/>
      <c r="B32" s="420"/>
      <c r="C32" s="423"/>
      <c r="D32" s="493"/>
      <c r="E32" s="376" t="s">
        <v>44</v>
      </c>
      <c r="F32" s="378"/>
      <c r="G32" s="351">
        <v>1</v>
      </c>
      <c r="H32" s="354">
        <v>8</v>
      </c>
      <c r="I32" s="402"/>
      <c r="J32" s="357"/>
      <c r="K32" s="334" t="s">
        <v>70</v>
      </c>
      <c r="L32" s="337" t="s">
        <v>425</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5.8823529411764705E-3</v>
      </c>
      <c r="V32" s="369">
        <v>1</v>
      </c>
      <c r="W32" s="370">
        <f>S32*V32</f>
        <v>20.8</v>
      </c>
      <c r="X32" s="331" t="s">
        <v>126</v>
      </c>
      <c r="Y32" s="13" t="s">
        <v>26</v>
      </c>
      <c r="Z32" s="4" t="s">
        <v>100</v>
      </c>
      <c r="AA32" s="13" t="s">
        <v>26</v>
      </c>
      <c r="AB32" s="110"/>
    </row>
    <row r="33" spans="1:28" s="109" customFormat="1" ht="15.75" x14ac:dyDescent="0.25">
      <c r="A33" s="420"/>
      <c r="B33" s="420"/>
      <c r="C33" s="423"/>
      <c r="D33" s="493"/>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27" x14ac:dyDescent="0.25">
      <c r="A34" s="420"/>
      <c r="B34" s="420"/>
      <c r="C34" s="423"/>
      <c r="D34" s="493"/>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54" x14ac:dyDescent="0.25">
      <c r="A35" s="420"/>
      <c r="B35" s="420"/>
      <c r="C35" s="423"/>
      <c r="D35" s="493"/>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34.5" thickBot="1" x14ac:dyDescent="0.3">
      <c r="A36" s="420"/>
      <c r="B36" s="420"/>
      <c r="C36" s="423"/>
      <c r="D36" s="493"/>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22.5" customHeight="1" x14ac:dyDescent="0.2">
      <c r="A37" s="420"/>
      <c r="B37" s="420"/>
      <c r="C37" s="423"/>
      <c r="D37" s="493"/>
      <c r="E37" s="376" t="s">
        <v>44</v>
      </c>
      <c r="F37" s="378"/>
      <c r="G37" s="351">
        <v>1</v>
      </c>
      <c r="H37" s="354">
        <v>8</v>
      </c>
      <c r="I37" s="388"/>
      <c r="J37" s="357"/>
      <c r="K37" s="334" t="s">
        <v>47</v>
      </c>
      <c r="L37" s="337" t="s">
        <v>392</v>
      </c>
      <c r="M37" s="7" t="s">
        <v>342</v>
      </c>
      <c r="N37" s="340" t="s">
        <v>98</v>
      </c>
      <c r="O37" s="30">
        <v>1</v>
      </c>
      <c r="P37" s="343">
        <f>((O37*0.6)+(O38*0.1)+(O39*0.1)+(O40*0.1)+(O41*0.1))</f>
        <v>0.99999999999999989</v>
      </c>
      <c r="Q37" s="345">
        <v>2</v>
      </c>
      <c r="R37" s="348">
        <v>5</v>
      </c>
      <c r="S37" s="363">
        <f>P37*Q37*R37</f>
        <v>9.9999999999999982</v>
      </c>
      <c r="T37" s="385" t="s">
        <v>122</v>
      </c>
      <c r="U37" s="328">
        <f>G37/170*1</f>
        <v>5.8823529411764705E-3</v>
      </c>
      <c r="V37" s="369">
        <v>1</v>
      </c>
      <c r="W37" s="370">
        <f>S37*V37</f>
        <v>9.9999999999999982</v>
      </c>
      <c r="X37" s="331" t="str">
        <f>+IF(W37&gt;=500,"ALTO",IF(AND(W37&gt;325,W37&lt;=499),"MEDIO",IF(AND(W37&gt;1,W37&lt;=324),"BAJO",)))</f>
        <v>BAJO</v>
      </c>
      <c r="Y37" s="13" t="s">
        <v>26</v>
      </c>
      <c r="Z37" s="4" t="s">
        <v>100</v>
      </c>
      <c r="AA37" s="13" t="s">
        <v>26</v>
      </c>
      <c r="AB37" s="110"/>
    </row>
    <row r="38" spans="1:28" s="109" customFormat="1" ht="15.75" customHeight="1" x14ac:dyDescent="0.25">
      <c r="A38" s="420"/>
      <c r="B38" s="420"/>
      <c r="C38" s="423"/>
      <c r="D38" s="493"/>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27" x14ac:dyDescent="0.25">
      <c r="A39" s="420"/>
      <c r="B39" s="420"/>
      <c r="C39" s="423"/>
      <c r="D39" s="493"/>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row>
    <row r="40" spans="1:28" s="109" customFormat="1" ht="54" x14ac:dyDescent="0.25">
      <c r="A40" s="420"/>
      <c r="B40" s="420"/>
      <c r="C40" s="423"/>
      <c r="D40" s="493"/>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thickBot="1" x14ac:dyDescent="0.3">
      <c r="A41" s="420"/>
      <c r="B41" s="420"/>
      <c r="C41" s="423"/>
      <c r="D41" s="493"/>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417</v>
      </c>
      <c r="AA41" s="14" t="s">
        <v>29</v>
      </c>
      <c r="AB41" s="35" t="s">
        <v>488</v>
      </c>
    </row>
    <row r="42" spans="1:28" s="109" customFormat="1" ht="22.5" customHeight="1" x14ac:dyDescent="0.2">
      <c r="A42" s="420"/>
      <c r="B42" s="420"/>
      <c r="C42" s="423"/>
      <c r="D42" s="493"/>
      <c r="E42" s="376" t="s">
        <v>44</v>
      </c>
      <c r="F42" s="378"/>
      <c r="G42" s="351">
        <v>1</v>
      </c>
      <c r="H42" s="354">
        <v>8</v>
      </c>
      <c r="I42" s="389"/>
      <c r="J42" s="357"/>
      <c r="K42" s="334" t="s">
        <v>82</v>
      </c>
      <c r="L42" s="337" t="s">
        <v>393</v>
      </c>
      <c r="M42" s="7" t="s">
        <v>336</v>
      </c>
      <c r="N42" s="340" t="s">
        <v>98</v>
      </c>
      <c r="O42" s="30">
        <v>2</v>
      </c>
      <c r="P42" s="343">
        <f>((O42*0.6)+(O43*0.1)+(O44*0.1)+(O45*0.1)+(O46*0.1))</f>
        <v>1.7000000000000002</v>
      </c>
      <c r="Q42" s="345">
        <v>2</v>
      </c>
      <c r="R42" s="348">
        <v>5</v>
      </c>
      <c r="S42" s="363">
        <f>P42*Q42*R42</f>
        <v>17</v>
      </c>
      <c r="T42" s="366" t="str">
        <f>+IF(S42&gt;100,"Riesgo_ INTOLERABLE",IF(AND(S42&gt;65,S42&lt;=100),"Riesgo_ IMPORTANTE",IF(AND(S42&gt;37,S42&lt;=65),"Riesgo_ MODERADO",IF(AND(S42&gt;16,S42&lt;=37),"Riesgo_ TOLERABLE",IF(AND(S42&gt;=15),"Riesgo_BAJO")))))</f>
        <v>Riesgo_ TOLERABLE</v>
      </c>
      <c r="U42" s="328">
        <f>G42/170*1</f>
        <v>5.8823529411764705E-3</v>
      </c>
      <c r="V42" s="369">
        <v>1</v>
      </c>
      <c r="W42" s="370">
        <f>S42*V42</f>
        <v>17</v>
      </c>
      <c r="X42" s="331" t="str">
        <f>+IF(W42&gt;=500,"ALTO",IF(AND(W42&gt;325,W42&lt;=499),"MEDIO",IF(AND(W42&gt;1,W42&lt;=324),"BAJO",)))</f>
        <v>BAJO</v>
      </c>
      <c r="Y42" s="13" t="s">
        <v>26</v>
      </c>
      <c r="Z42" s="4" t="s">
        <v>100</v>
      </c>
      <c r="AA42" s="13" t="s">
        <v>26</v>
      </c>
      <c r="AB42" s="110"/>
    </row>
    <row r="43" spans="1:28" s="109" customFormat="1" ht="15.75" customHeight="1" x14ac:dyDescent="0.25">
      <c r="A43" s="420"/>
      <c r="B43" s="420"/>
      <c r="C43" s="423"/>
      <c r="D43" s="493"/>
      <c r="E43" s="377"/>
      <c r="F43" s="379"/>
      <c r="G43" s="352"/>
      <c r="H43" s="355"/>
      <c r="I43" s="389"/>
      <c r="J43" s="358"/>
      <c r="K43" s="335"/>
      <c r="L43" s="383"/>
      <c r="M43" s="8" t="s">
        <v>60</v>
      </c>
      <c r="N43" s="341"/>
      <c r="O43" s="10">
        <v>1</v>
      </c>
      <c r="P43" s="343"/>
      <c r="Q43" s="346"/>
      <c r="R43" s="349"/>
      <c r="S43" s="364"/>
      <c r="T43" s="367"/>
      <c r="U43" s="329"/>
      <c r="V43" s="329"/>
      <c r="W43" s="371"/>
      <c r="X43" s="332"/>
      <c r="Y43" s="11" t="s">
        <v>27</v>
      </c>
      <c r="Z43" s="3" t="s">
        <v>100</v>
      </c>
      <c r="AA43" s="11" t="s">
        <v>27</v>
      </c>
      <c r="AB43" s="29"/>
    </row>
    <row r="44" spans="1:28" s="109" customFormat="1" ht="27" x14ac:dyDescent="0.25">
      <c r="A44" s="420"/>
      <c r="B44" s="420"/>
      <c r="C44" s="423"/>
      <c r="D44" s="493"/>
      <c r="E44" s="377"/>
      <c r="F44" s="379"/>
      <c r="G44" s="352"/>
      <c r="H44" s="355"/>
      <c r="I44" s="389"/>
      <c r="J44" s="358"/>
      <c r="K44" s="335"/>
      <c r="L44" s="383"/>
      <c r="M44" s="8" t="s">
        <v>335</v>
      </c>
      <c r="N44" s="341"/>
      <c r="O44" s="10">
        <v>1</v>
      </c>
      <c r="P44" s="343"/>
      <c r="Q44" s="346"/>
      <c r="R44" s="349"/>
      <c r="S44" s="364"/>
      <c r="T44" s="367"/>
      <c r="U44" s="329"/>
      <c r="V44" s="329"/>
      <c r="W44" s="371"/>
      <c r="X44" s="332"/>
      <c r="Y44" s="11" t="s">
        <v>4</v>
      </c>
      <c r="Z44" s="111" t="s">
        <v>100</v>
      </c>
      <c r="AA44" s="11" t="s">
        <v>36</v>
      </c>
      <c r="AB44" s="32"/>
    </row>
    <row r="45" spans="1:28" s="109" customFormat="1" ht="54" x14ac:dyDescent="0.25">
      <c r="A45" s="420"/>
      <c r="B45" s="420"/>
      <c r="C45" s="423"/>
      <c r="D45" s="493"/>
      <c r="E45" s="377"/>
      <c r="F45" s="379"/>
      <c r="G45" s="352"/>
      <c r="H45" s="355"/>
      <c r="I45" s="389"/>
      <c r="J45" s="358"/>
      <c r="K45" s="335"/>
      <c r="L45" s="383"/>
      <c r="M45" s="8" t="s">
        <v>55</v>
      </c>
      <c r="N45" s="341"/>
      <c r="O45" s="10">
        <v>1</v>
      </c>
      <c r="P45" s="343"/>
      <c r="Q45" s="346"/>
      <c r="R45" s="349"/>
      <c r="S45" s="364"/>
      <c r="T45" s="367"/>
      <c r="U45" s="329"/>
      <c r="V45" s="329"/>
      <c r="W45" s="371"/>
      <c r="X45" s="332"/>
      <c r="Y45" s="11" t="s">
        <v>28</v>
      </c>
      <c r="Z45" s="31" t="s">
        <v>334</v>
      </c>
      <c r="AA45" s="11" t="s">
        <v>28</v>
      </c>
      <c r="AB45" s="32" t="s">
        <v>333</v>
      </c>
    </row>
    <row r="46" spans="1:28" s="109" customFormat="1" ht="45.75" thickBot="1" x14ac:dyDescent="0.3">
      <c r="A46" s="420"/>
      <c r="B46" s="420"/>
      <c r="C46" s="423"/>
      <c r="D46" s="493"/>
      <c r="E46" s="377"/>
      <c r="F46" s="379"/>
      <c r="G46" s="352"/>
      <c r="H46" s="355"/>
      <c r="I46" s="389"/>
      <c r="J46" s="380"/>
      <c r="K46" s="336"/>
      <c r="L46" s="384"/>
      <c r="M46" s="9" t="s">
        <v>57</v>
      </c>
      <c r="N46" s="342"/>
      <c r="O46" s="33">
        <v>2</v>
      </c>
      <c r="P46" s="344"/>
      <c r="Q46" s="347"/>
      <c r="R46" s="350"/>
      <c r="S46" s="365"/>
      <c r="T46" s="368"/>
      <c r="U46" s="330"/>
      <c r="V46" s="330"/>
      <c r="W46" s="372"/>
      <c r="X46" s="333"/>
      <c r="Y46" s="14" t="s">
        <v>29</v>
      </c>
      <c r="Z46" s="45" t="s">
        <v>437</v>
      </c>
      <c r="AA46" s="14" t="s">
        <v>29</v>
      </c>
      <c r="AB46" s="35" t="s">
        <v>488</v>
      </c>
    </row>
    <row r="47" spans="1:28" s="109" customFormat="1" ht="45" hidden="1" x14ac:dyDescent="0.2">
      <c r="A47" s="420"/>
      <c r="B47" s="420"/>
      <c r="C47" s="423"/>
      <c r="D47" s="493"/>
      <c r="E47" s="376" t="s">
        <v>44</v>
      </c>
      <c r="F47" s="378"/>
      <c r="G47" s="351">
        <v>2</v>
      </c>
      <c r="H47" s="479">
        <v>8</v>
      </c>
      <c r="I47" s="389"/>
      <c r="J47" s="489"/>
      <c r="K47" s="334" t="s">
        <v>85</v>
      </c>
      <c r="L47" s="337" t="s">
        <v>454</v>
      </c>
      <c r="M47" s="7" t="s">
        <v>172</v>
      </c>
      <c r="N47" s="340" t="s">
        <v>98</v>
      </c>
      <c r="O47" s="30">
        <v>3</v>
      </c>
      <c r="P47" s="343">
        <f>((O47*0.6)+(O48*0.1)+(O49*0.1)+(O50*0.1)+(O51*0.1))</f>
        <v>2.4000000000000004</v>
      </c>
      <c r="Q47" s="473">
        <v>4</v>
      </c>
      <c r="R47" s="476">
        <v>3</v>
      </c>
      <c r="S47" s="363">
        <f>P47*Q47*R47</f>
        <v>28.800000000000004</v>
      </c>
      <c r="T47" s="366" t="str">
        <f>+IF(S47&gt;100,"Riesgo_ INTOLERABLE",IF(AND(S47&gt;65,S47&lt;=100),"Riesgo_ IMPORTANTE",IF(AND(S47&gt;37,S47&lt;=65),"Riesgo_ MODERADO",IF(AND(S47&gt;16,S47&lt;=37),"Riesgo_ TOLERABLE",IF(AND(S47&gt;=15),"Riesgo_BAJO")))))</f>
        <v>Riesgo_ TOLERABLE</v>
      </c>
      <c r="U47" s="328">
        <f>G68/122*1</f>
        <v>0</v>
      </c>
      <c r="V47" s="369">
        <v>1</v>
      </c>
      <c r="W47" s="370">
        <f>S47*V47</f>
        <v>28.800000000000004</v>
      </c>
      <c r="X47" s="331" t="str">
        <f>+IF(W47&gt;=500,"ALTO",IF(AND(W47&gt;325,W47&lt;=499),"MEDIO",IF(AND(W47&gt;1,W47&lt;=324),"BAJO",)))</f>
        <v>BAJO</v>
      </c>
      <c r="Y47" s="13" t="s">
        <v>26</v>
      </c>
      <c r="Z47" s="4" t="s">
        <v>100</v>
      </c>
      <c r="AA47" s="13" t="s">
        <v>26</v>
      </c>
      <c r="AB47" s="32"/>
    </row>
    <row r="48" spans="1:28" s="109" customFormat="1" ht="18" hidden="1" customHeight="1" x14ac:dyDescent="0.25">
      <c r="A48" s="420"/>
      <c r="B48" s="420"/>
      <c r="C48" s="423"/>
      <c r="D48" s="493"/>
      <c r="E48" s="377"/>
      <c r="F48" s="379"/>
      <c r="G48" s="352"/>
      <c r="H48" s="480"/>
      <c r="I48" s="389"/>
      <c r="J48" s="490"/>
      <c r="K48" s="335"/>
      <c r="L48" s="383"/>
      <c r="M48" s="8" t="s">
        <v>60</v>
      </c>
      <c r="N48" s="341"/>
      <c r="O48" s="10">
        <v>1</v>
      </c>
      <c r="P48" s="343"/>
      <c r="Q48" s="474"/>
      <c r="R48" s="477"/>
      <c r="S48" s="364"/>
      <c r="T48" s="367"/>
      <c r="U48" s="329"/>
      <c r="V48" s="329"/>
      <c r="W48" s="371"/>
      <c r="X48" s="332"/>
      <c r="Y48" s="11" t="s">
        <v>27</v>
      </c>
      <c r="Z48" s="27"/>
      <c r="AA48" s="11" t="s">
        <v>27</v>
      </c>
      <c r="AB48" s="29"/>
    </row>
    <row r="49" spans="1:28" s="109" customFormat="1" ht="33.75" hidden="1" x14ac:dyDescent="0.25">
      <c r="A49" s="420"/>
      <c r="B49" s="420"/>
      <c r="C49" s="423"/>
      <c r="D49" s="493"/>
      <c r="E49" s="377"/>
      <c r="F49" s="379"/>
      <c r="G49" s="352"/>
      <c r="H49" s="480"/>
      <c r="I49" s="389"/>
      <c r="J49" s="490"/>
      <c r="K49" s="335"/>
      <c r="L49" s="383"/>
      <c r="M49" s="8" t="s">
        <v>84</v>
      </c>
      <c r="N49" s="341"/>
      <c r="O49" s="10">
        <v>2</v>
      </c>
      <c r="P49" s="343"/>
      <c r="Q49" s="474"/>
      <c r="R49" s="477"/>
      <c r="S49" s="364"/>
      <c r="T49" s="367"/>
      <c r="U49" s="329"/>
      <c r="V49" s="329"/>
      <c r="W49" s="371"/>
      <c r="X49" s="332"/>
      <c r="Y49" s="11" t="s">
        <v>4</v>
      </c>
      <c r="Z49" s="31" t="s">
        <v>100</v>
      </c>
      <c r="AA49" s="11" t="s">
        <v>36</v>
      </c>
      <c r="AB49" s="32" t="s">
        <v>455</v>
      </c>
    </row>
    <row r="50" spans="1:28" s="109" customFormat="1" ht="54" hidden="1" x14ac:dyDescent="0.25">
      <c r="A50" s="420"/>
      <c r="B50" s="420"/>
      <c r="C50" s="423"/>
      <c r="D50" s="493"/>
      <c r="E50" s="377"/>
      <c r="F50" s="379"/>
      <c r="G50" s="352"/>
      <c r="H50" s="480"/>
      <c r="I50" s="389"/>
      <c r="J50" s="490"/>
      <c r="K50" s="335"/>
      <c r="L50" s="383"/>
      <c r="M50" s="8" t="s">
        <v>55</v>
      </c>
      <c r="N50" s="341"/>
      <c r="O50" s="10">
        <v>1</v>
      </c>
      <c r="P50" s="343"/>
      <c r="Q50" s="474"/>
      <c r="R50" s="477"/>
      <c r="S50" s="364"/>
      <c r="T50" s="367"/>
      <c r="U50" s="329"/>
      <c r="V50" s="329"/>
      <c r="W50" s="371"/>
      <c r="X50" s="332"/>
      <c r="Y50" s="11" t="s">
        <v>28</v>
      </c>
      <c r="Z50" s="44" t="s">
        <v>100</v>
      </c>
      <c r="AA50" s="11" t="s">
        <v>28</v>
      </c>
      <c r="AB50" s="32"/>
    </row>
    <row r="51" spans="1:28" s="109" customFormat="1" ht="16.5" hidden="1" thickBot="1" x14ac:dyDescent="0.3">
      <c r="A51" s="420"/>
      <c r="B51" s="420"/>
      <c r="C51" s="423"/>
      <c r="D51" s="493"/>
      <c r="E51" s="428"/>
      <c r="F51" s="429"/>
      <c r="G51" s="353"/>
      <c r="H51" s="481"/>
      <c r="I51" s="389"/>
      <c r="J51" s="491"/>
      <c r="K51" s="336"/>
      <c r="L51" s="384"/>
      <c r="M51" s="9" t="s">
        <v>57</v>
      </c>
      <c r="N51" s="342"/>
      <c r="O51" s="33">
        <v>2</v>
      </c>
      <c r="P51" s="344"/>
      <c r="Q51" s="475"/>
      <c r="R51" s="478"/>
      <c r="S51" s="365"/>
      <c r="T51" s="368"/>
      <c r="U51" s="330"/>
      <c r="V51" s="330"/>
      <c r="W51" s="372"/>
      <c r="X51" s="333"/>
      <c r="Y51" s="14" t="s">
        <v>29</v>
      </c>
      <c r="Z51" s="44" t="s">
        <v>100</v>
      </c>
      <c r="AA51" s="14" t="s">
        <v>29</v>
      </c>
      <c r="AB51" s="40" t="s">
        <v>452</v>
      </c>
    </row>
    <row r="52" spans="1:28" s="109" customFormat="1" ht="45" x14ac:dyDescent="0.2">
      <c r="A52" s="420"/>
      <c r="B52" s="420"/>
      <c r="C52" s="423"/>
      <c r="D52" s="493"/>
      <c r="E52" s="376" t="s">
        <v>44</v>
      </c>
      <c r="F52" s="378"/>
      <c r="G52" s="351">
        <v>1</v>
      </c>
      <c r="H52" s="354">
        <v>8</v>
      </c>
      <c r="I52" s="389"/>
      <c r="J52" s="357"/>
      <c r="K52" s="334" t="s">
        <v>92</v>
      </c>
      <c r="L52" s="381" t="s">
        <v>489</v>
      </c>
      <c r="M52" s="7" t="s">
        <v>96</v>
      </c>
      <c r="N52" s="340" t="s">
        <v>98</v>
      </c>
      <c r="O52" s="30">
        <v>3</v>
      </c>
      <c r="P52" s="343">
        <f>((O52*0.6)+(O53*0.1)+(O54*0.1)+(O55*0.1)+(O56*0.1))</f>
        <v>2.6</v>
      </c>
      <c r="Q52" s="345">
        <v>3</v>
      </c>
      <c r="R52" s="348">
        <v>5</v>
      </c>
      <c r="S52" s="363">
        <f>P52*Q52*R52</f>
        <v>39</v>
      </c>
      <c r="T52" s="373" t="str">
        <f>+IF(S52&gt;100,"Riesgo_ INTOLERABLE",IF(AND(S52&gt;65,S52&lt;=100),"Riesgo_ IMPORTANTE",IF(AND(S52&gt;37,S52&lt;=65),"Riesgo_ MODERADO",IF(AND(S52&gt;16,S52&lt;=37),"Riesgo_ TOLERABLE",IF(AND(S52&gt;=15),"Riesgo_BAJO")))))</f>
        <v>Riesgo_ MODERADO</v>
      </c>
      <c r="U52" s="328">
        <f>G52/170*1</f>
        <v>5.8823529411764705E-3</v>
      </c>
      <c r="V52" s="369">
        <v>1</v>
      </c>
      <c r="W52" s="370">
        <f>S52*V52</f>
        <v>39</v>
      </c>
      <c r="X52" s="331" t="str">
        <f>+IF(W52&gt;=500,"ALTO",IF(AND(W52&gt;325,W52&lt;=499),"MEDIO",IF(AND(W52&gt;1,W52&lt;=324),"BAJO",)))</f>
        <v>BAJO</v>
      </c>
      <c r="Y52" s="13" t="s">
        <v>26</v>
      </c>
      <c r="Z52" s="4" t="s">
        <v>100</v>
      </c>
      <c r="AA52" s="13" t="s">
        <v>26</v>
      </c>
      <c r="AB52" s="110"/>
    </row>
    <row r="53" spans="1:28" s="109" customFormat="1" ht="15.75" x14ac:dyDescent="0.25">
      <c r="A53" s="420"/>
      <c r="B53" s="420"/>
      <c r="C53" s="423"/>
      <c r="D53" s="493"/>
      <c r="E53" s="377"/>
      <c r="F53" s="379"/>
      <c r="G53" s="352"/>
      <c r="H53" s="355"/>
      <c r="I53" s="389"/>
      <c r="J53" s="358"/>
      <c r="K53" s="335"/>
      <c r="L53" s="381"/>
      <c r="M53" s="8" t="s">
        <v>93</v>
      </c>
      <c r="N53" s="341"/>
      <c r="O53" s="10">
        <v>3</v>
      </c>
      <c r="P53" s="343"/>
      <c r="Q53" s="346"/>
      <c r="R53" s="349"/>
      <c r="S53" s="364"/>
      <c r="T53" s="374"/>
      <c r="U53" s="329"/>
      <c r="V53" s="329"/>
      <c r="W53" s="371"/>
      <c r="X53" s="332"/>
      <c r="Y53" s="11" t="s">
        <v>27</v>
      </c>
      <c r="Z53" s="3" t="s">
        <v>100</v>
      </c>
      <c r="AA53" s="11" t="s">
        <v>27</v>
      </c>
      <c r="AB53" s="29"/>
    </row>
    <row r="54" spans="1:28" s="109" customFormat="1" ht="27" x14ac:dyDescent="0.25">
      <c r="A54" s="420"/>
      <c r="B54" s="420"/>
      <c r="C54" s="423"/>
      <c r="D54" s="493"/>
      <c r="E54" s="377"/>
      <c r="F54" s="379"/>
      <c r="G54" s="352"/>
      <c r="H54" s="355"/>
      <c r="I54" s="389"/>
      <c r="J54" s="358"/>
      <c r="K54" s="335"/>
      <c r="L54" s="381"/>
      <c r="M54" s="8" t="s">
        <v>76</v>
      </c>
      <c r="N54" s="341"/>
      <c r="O54" s="10">
        <v>2</v>
      </c>
      <c r="P54" s="343"/>
      <c r="Q54" s="346"/>
      <c r="R54" s="349"/>
      <c r="S54" s="364"/>
      <c r="T54" s="374"/>
      <c r="U54" s="329"/>
      <c r="V54" s="329"/>
      <c r="W54" s="371"/>
      <c r="X54" s="332"/>
      <c r="Y54" s="11" t="s">
        <v>4</v>
      </c>
      <c r="Z54" s="31" t="s">
        <v>329</v>
      </c>
      <c r="AA54" s="11" t="s">
        <v>36</v>
      </c>
      <c r="AB54" s="43" t="s">
        <v>127</v>
      </c>
    </row>
    <row r="55" spans="1:28" s="109" customFormat="1" ht="54" x14ac:dyDescent="0.25">
      <c r="A55" s="420"/>
      <c r="B55" s="420"/>
      <c r="C55" s="423"/>
      <c r="D55" s="493"/>
      <c r="E55" s="377"/>
      <c r="F55" s="379"/>
      <c r="G55" s="352"/>
      <c r="H55" s="355"/>
      <c r="I55" s="389"/>
      <c r="J55" s="358"/>
      <c r="K55" s="335"/>
      <c r="L55" s="381"/>
      <c r="M55" s="8" t="s">
        <v>77</v>
      </c>
      <c r="N55" s="341"/>
      <c r="O55" s="10">
        <v>1</v>
      </c>
      <c r="P55" s="343"/>
      <c r="Q55" s="346"/>
      <c r="R55" s="349"/>
      <c r="S55" s="364"/>
      <c r="T55" s="374"/>
      <c r="U55" s="329"/>
      <c r="V55" s="329"/>
      <c r="W55" s="371"/>
      <c r="X55" s="332"/>
      <c r="Y55" s="11" t="s">
        <v>28</v>
      </c>
      <c r="Z55" s="31" t="s">
        <v>117</v>
      </c>
      <c r="AA55" s="11" t="s">
        <v>28</v>
      </c>
      <c r="AB55" s="32" t="s">
        <v>328</v>
      </c>
    </row>
    <row r="56" spans="1:28" s="109" customFormat="1" ht="45.75" thickBot="1" x14ac:dyDescent="0.3">
      <c r="A56" s="420"/>
      <c r="B56" s="420"/>
      <c r="C56" s="423"/>
      <c r="D56" s="493"/>
      <c r="E56" s="377"/>
      <c r="F56" s="379"/>
      <c r="G56" s="352"/>
      <c r="H56" s="355"/>
      <c r="I56" s="389"/>
      <c r="J56" s="380"/>
      <c r="K56" s="336"/>
      <c r="L56" s="382"/>
      <c r="M56" s="9" t="s">
        <v>57</v>
      </c>
      <c r="N56" s="342"/>
      <c r="O56" s="33">
        <v>2</v>
      </c>
      <c r="P56" s="344"/>
      <c r="Q56" s="347"/>
      <c r="R56" s="350"/>
      <c r="S56" s="365"/>
      <c r="T56" s="375"/>
      <c r="U56" s="330"/>
      <c r="V56" s="330"/>
      <c r="W56" s="372"/>
      <c r="X56" s="333"/>
      <c r="Y56" s="14" t="s">
        <v>29</v>
      </c>
      <c r="Z56" s="45" t="s">
        <v>100</v>
      </c>
      <c r="AA56" s="14" t="s">
        <v>29</v>
      </c>
      <c r="AB56" s="32" t="s">
        <v>116</v>
      </c>
    </row>
    <row r="57" spans="1:28" s="109" customFormat="1" ht="78.75" x14ac:dyDescent="0.2">
      <c r="A57" s="420"/>
      <c r="B57" s="420"/>
      <c r="C57" s="423"/>
      <c r="D57" s="493"/>
      <c r="E57" s="376" t="s">
        <v>44</v>
      </c>
      <c r="F57" s="378"/>
      <c r="G57" s="351">
        <v>1</v>
      </c>
      <c r="H57" s="354">
        <v>8</v>
      </c>
      <c r="I57" s="389"/>
      <c r="J57" s="357"/>
      <c r="K57" s="334" t="s">
        <v>51</v>
      </c>
      <c r="L57" s="337" t="s">
        <v>326</v>
      </c>
      <c r="M57" s="7" t="s">
        <v>325</v>
      </c>
      <c r="N57" s="340" t="s">
        <v>98</v>
      </c>
      <c r="O57" s="30">
        <v>5</v>
      </c>
      <c r="P57" s="343">
        <f>((O57*0.6)+(O58*0.1)+(O59*0.1)+(O60*0.1)+(O61*0.1))</f>
        <v>3.8000000000000003</v>
      </c>
      <c r="Q57" s="345">
        <v>2</v>
      </c>
      <c r="R57" s="348">
        <v>6</v>
      </c>
      <c r="S57" s="363">
        <f>P57*Q57*R57</f>
        <v>45.6</v>
      </c>
      <c r="T57" s="373" t="str">
        <f>+IF(S57&gt;100,"Riesgo_ INTOLERABLE",IF(AND(S57&gt;65,S57&lt;=100),"Riesgo_ IMPORTANTE",IF(AND(S57&gt;37,S57&lt;=65),"Riesgo_ MODERADO",IF(AND(S57&gt;16,S57&lt;=37),"Riesgo_ TOLERABLE",IF(AND(S57&gt;=15),"Riesgo_BAJO")))))</f>
        <v>Riesgo_ MODERADO</v>
      </c>
      <c r="U57" s="328">
        <f>G57/170*1</f>
        <v>5.8823529411764705E-3</v>
      </c>
      <c r="V57" s="369">
        <v>1</v>
      </c>
      <c r="W57" s="370">
        <f>S57*V57</f>
        <v>45.6</v>
      </c>
      <c r="X57" s="498" t="s">
        <v>125</v>
      </c>
      <c r="Y57" s="13" t="s">
        <v>26</v>
      </c>
      <c r="Z57" s="3" t="s">
        <v>100</v>
      </c>
      <c r="AA57" s="11" t="s">
        <v>27</v>
      </c>
      <c r="AB57" s="29"/>
    </row>
    <row r="58" spans="1:28" s="109" customFormat="1" ht="56.25" x14ac:dyDescent="0.25">
      <c r="A58" s="420"/>
      <c r="B58" s="420"/>
      <c r="C58" s="423"/>
      <c r="D58" s="493"/>
      <c r="E58" s="377"/>
      <c r="F58" s="379"/>
      <c r="G58" s="352"/>
      <c r="H58" s="355"/>
      <c r="I58" s="389"/>
      <c r="J58" s="358"/>
      <c r="K58" s="335"/>
      <c r="L58" s="338"/>
      <c r="M58" s="8" t="s">
        <v>60</v>
      </c>
      <c r="N58" s="341"/>
      <c r="O58" s="10">
        <v>1</v>
      </c>
      <c r="P58" s="343"/>
      <c r="Q58" s="346"/>
      <c r="R58" s="349"/>
      <c r="S58" s="364"/>
      <c r="T58" s="374"/>
      <c r="U58" s="329"/>
      <c r="V58" s="329"/>
      <c r="W58" s="371"/>
      <c r="X58" s="499"/>
      <c r="Y58" s="11" t="s">
        <v>27</v>
      </c>
      <c r="Z58" s="38" t="s">
        <v>100</v>
      </c>
      <c r="AA58" s="11" t="s">
        <v>36</v>
      </c>
      <c r="AB58" s="32" t="s">
        <v>324</v>
      </c>
    </row>
    <row r="59" spans="1:28" s="109" customFormat="1" ht="54" x14ac:dyDescent="0.25">
      <c r="A59" s="420"/>
      <c r="B59" s="420"/>
      <c r="C59" s="423"/>
      <c r="D59" s="493"/>
      <c r="E59" s="377"/>
      <c r="F59" s="379"/>
      <c r="G59" s="352"/>
      <c r="H59" s="355"/>
      <c r="I59" s="389"/>
      <c r="J59" s="358"/>
      <c r="K59" s="335"/>
      <c r="L59" s="338"/>
      <c r="M59" s="8" t="s">
        <v>89</v>
      </c>
      <c r="N59" s="341"/>
      <c r="O59" s="10">
        <v>2</v>
      </c>
      <c r="P59" s="343"/>
      <c r="Q59" s="346"/>
      <c r="R59" s="349"/>
      <c r="S59" s="364"/>
      <c r="T59" s="374"/>
      <c r="U59" s="329"/>
      <c r="V59" s="329"/>
      <c r="W59" s="371"/>
      <c r="X59" s="499"/>
      <c r="Y59" s="11" t="s">
        <v>4</v>
      </c>
      <c r="Z59" s="38" t="s">
        <v>429</v>
      </c>
      <c r="AA59" s="11" t="s">
        <v>28</v>
      </c>
      <c r="AB59" s="32" t="s">
        <v>119</v>
      </c>
    </row>
    <row r="60" spans="1:28" s="109" customFormat="1" ht="54.75" thickBot="1" x14ac:dyDescent="0.3">
      <c r="A60" s="420"/>
      <c r="B60" s="420"/>
      <c r="C60" s="423"/>
      <c r="D60" s="493"/>
      <c r="E60" s="377"/>
      <c r="F60" s="379"/>
      <c r="G60" s="352"/>
      <c r="H60" s="355"/>
      <c r="I60" s="389"/>
      <c r="J60" s="358"/>
      <c r="K60" s="335"/>
      <c r="L60" s="338"/>
      <c r="M60" s="8" t="s">
        <v>323</v>
      </c>
      <c r="N60" s="341"/>
      <c r="O60" s="10">
        <v>1</v>
      </c>
      <c r="P60" s="343"/>
      <c r="Q60" s="346"/>
      <c r="R60" s="349"/>
      <c r="S60" s="364"/>
      <c r="T60" s="374"/>
      <c r="U60" s="329"/>
      <c r="V60" s="329"/>
      <c r="W60" s="371"/>
      <c r="X60" s="499"/>
      <c r="Y60" s="11" t="s">
        <v>28</v>
      </c>
      <c r="Z60" s="38" t="s">
        <v>100</v>
      </c>
      <c r="AA60" s="11" t="s">
        <v>29</v>
      </c>
      <c r="AB60" s="32" t="s">
        <v>124</v>
      </c>
    </row>
    <row r="61" spans="1:28" s="109" customFormat="1" ht="57" thickBot="1" x14ac:dyDescent="0.3">
      <c r="A61" s="420"/>
      <c r="B61" s="420"/>
      <c r="C61" s="423"/>
      <c r="D61" s="493"/>
      <c r="E61" s="377"/>
      <c r="F61" s="379"/>
      <c r="G61" s="352"/>
      <c r="H61" s="355"/>
      <c r="I61" s="389"/>
      <c r="J61" s="380"/>
      <c r="K61" s="336"/>
      <c r="L61" s="339"/>
      <c r="M61" s="9" t="s">
        <v>90</v>
      </c>
      <c r="N61" s="342"/>
      <c r="O61" s="33">
        <v>4</v>
      </c>
      <c r="P61" s="344"/>
      <c r="Q61" s="347"/>
      <c r="R61" s="350"/>
      <c r="S61" s="365"/>
      <c r="T61" s="375"/>
      <c r="U61" s="330"/>
      <c r="V61" s="330"/>
      <c r="W61" s="372"/>
      <c r="X61" s="500"/>
      <c r="Y61" s="14" t="s">
        <v>29</v>
      </c>
      <c r="Z61" s="4" t="s">
        <v>100</v>
      </c>
      <c r="AA61" s="13" t="s">
        <v>26</v>
      </c>
      <c r="AB61" s="110"/>
    </row>
    <row r="62" spans="1:28" s="109" customFormat="1" ht="33.75" x14ac:dyDescent="0.2">
      <c r="A62" s="420"/>
      <c r="B62" s="420"/>
      <c r="C62" s="423"/>
      <c r="D62" s="493"/>
      <c r="E62" s="376" t="s">
        <v>44</v>
      </c>
      <c r="F62" s="378"/>
      <c r="G62" s="351">
        <v>1</v>
      </c>
      <c r="H62" s="354">
        <v>8</v>
      </c>
      <c r="I62" s="389"/>
      <c r="J62" s="357"/>
      <c r="K62" s="334" t="s">
        <v>713</v>
      </c>
      <c r="L62" s="361" t="s">
        <v>490</v>
      </c>
      <c r="M62" s="7" t="s">
        <v>320</v>
      </c>
      <c r="N62" s="340" t="s">
        <v>98</v>
      </c>
      <c r="O62" s="30">
        <v>3</v>
      </c>
      <c r="P62" s="343">
        <f>((O62*0.6)+(O63*0.1)+(O64*0.1)+(O65*0.1)+(O66*0.1))</f>
        <v>2.5</v>
      </c>
      <c r="Q62" s="345">
        <v>3</v>
      </c>
      <c r="R62" s="348">
        <v>6</v>
      </c>
      <c r="S62" s="363">
        <f>P62*Q62*R62</f>
        <v>45</v>
      </c>
      <c r="T62" s="373" t="str">
        <f>+IF(S62&gt;100,"Riesgo_ INTOLERABLE",IF(AND(S62&gt;65,S62&lt;=100),"Riesgo_ IMPORTANTE",IF(AND(S62&gt;37,S62&lt;=65),"Riesgo_ MODERADO",IF(AND(S62&gt;16,S62&lt;=37),"Riesgo_ TOLERABLE",IF(AND(S62&gt;=15),"Riesgo_BAJO")))))</f>
        <v>Riesgo_ MODERADO</v>
      </c>
      <c r="U62" s="328">
        <f>G62/170*1</f>
        <v>5.8823529411764705E-3</v>
      </c>
      <c r="V62" s="369">
        <v>1</v>
      </c>
      <c r="W62" s="370">
        <f>S62*V62</f>
        <v>45</v>
      </c>
      <c r="X62" s="331" t="str">
        <f>+IF(W62&gt;=500,"ALTO",IF(AND(W62&gt;325,W62&lt;=499),"MEDIO",IF(AND(W62&gt;1,W62&lt;=324),"BAJO",)))</f>
        <v>BAJO</v>
      </c>
      <c r="Y62" s="13" t="s">
        <v>26</v>
      </c>
      <c r="Z62" s="3" t="s">
        <v>100</v>
      </c>
      <c r="AA62" s="11" t="s">
        <v>27</v>
      </c>
      <c r="AB62" s="29"/>
    </row>
    <row r="63" spans="1:28" s="109" customFormat="1" ht="45" x14ac:dyDescent="0.25">
      <c r="A63" s="420"/>
      <c r="B63" s="420"/>
      <c r="C63" s="423"/>
      <c r="D63" s="493"/>
      <c r="E63" s="377"/>
      <c r="F63" s="379"/>
      <c r="G63" s="352"/>
      <c r="H63" s="355"/>
      <c r="I63" s="389"/>
      <c r="J63" s="358"/>
      <c r="K63" s="335"/>
      <c r="L63" s="338"/>
      <c r="M63" s="8" t="s">
        <v>60</v>
      </c>
      <c r="N63" s="341"/>
      <c r="O63" s="10">
        <v>1</v>
      </c>
      <c r="P63" s="343"/>
      <c r="Q63" s="346"/>
      <c r="R63" s="349"/>
      <c r="S63" s="364"/>
      <c r="T63" s="374"/>
      <c r="U63" s="329"/>
      <c r="V63" s="329"/>
      <c r="W63" s="371"/>
      <c r="X63" s="332"/>
      <c r="Y63" s="11" t="s">
        <v>27</v>
      </c>
      <c r="Z63" s="38" t="s">
        <v>100</v>
      </c>
      <c r="AA63" s="11" t="s">
        <v>36</v>
      </c>
      <c r="AB63" s="32" t="s">
        <v>319</v>
      </c>
    </row>
    <row r="64" spans="1:28" s="109" customFormat="1" ht="56.25" x14ac:dyDescent="0.25">
      <c r="A64" s="420"/>
      <c r="B64" s="420"/>
      <c r="C64" s="423"/>
      <c r="D64" s="493"/>
      <c r="E64" s="377"/>
      <c r="F64" s="379"/>
      <c r="G64" s="352"/>
      <c r="H64" s="355"/>
      <c r="I64" s="389"/>
      <c r="J64" s="358"/>
      <c r="K64" s="335"/>
      <c r="L64" s="338"/>
      <c r="M64" s="8" t="s">
        <v>97</v>
      </c>
      <c r="N64" s="341"/>
      <c r="O64" s="10">
        <v>2</v>
      </c>
      <c r="P64" s="343"/>
      <c r="Q64" s="346"/>
      <c r="R64" s="349"/>
      <c r="S64" s="364"/>
      <c r="T64" s="374"/>
      <c r="U64" s="329"/>
      <c r="V64" s="329"/>
      <c r="W64" s="371"/>
      <c r="X64" s="332"/>
      <c r="Y64" s="11" t="s">
        <v>4</v>
      </c>
      <c r="Z64" s="38" t="s">
        <v>422</v>
      </c>
      <c r="AA64" s="11" t="s">
        <v>28</v>
      </c>
      <c r="AB64" s="32" t="s">
        <v>423</v>
      </c>
    </row>
    <row r="65" spans="1:28" s="109" customFormat="1" ht="57" thickBot="1" x14ac:dyDescent="0.3">
      <c r="A65" s="420"/>
      <c r="B65" s="420"/>
      <c r="C65" s="423"/>
      <c r="D65" s="493"/>
      <c r="E65" s="377"/>
      <c r="F65" s="379"/>
      <c r="G65" s="352"/>
      <c r="H65" s="355"/>
      <c r="I65" s="389"/>
      <c r="J65" s="358"/>
      <c r="K65" s="335"/>
      <c r="L65" s="338"/>
      <c r="M65" s="8" t="s">
        <v>87</v>
      </c>
      <c r="N65" s="341"/>
      <c r="O65" s="10">
        <v>1</v>
      </c>
      <c r="P65" s="343"/>
      <c r="Q65" s="346"/>
      <c r="R65" s="349"/>
      <c r="S65" s="364"/>
      <c r="T65" s="374"/>
      <c r="U65" s="329"/>
      <c r="V65" s="329"/>
      <c r="W65" s="371"/>
      <c r="X65" s="332"/>
      <c r="Y65" s="11" t="s">
        <v>28</v>
      </c>
      <c r="Z65" s="45" t="s">
        <v>100</v>
      </c>
      <c r="AA65" s="14" t="s">
        <v>29</v>
      </c>
      <c r="AB65" s="35" t="s">
        <v>316</v>
      </c>
    </row>
    <row r="66" spans="1:28" s="109" customFormat="1" ht="57" thickBot="1" x14ac:dyDescent="0.3">
      <c r="A66" s="421"/>
      <c r="B66" s="421"/>
      <c r="C66" s="424"/>
      <c r="D66" s="494"/>
      <c r="E66" s="428"/>
      <c r="F66" s="429"/>
      <c r="G66" s="353"/>
      <c r="H66" s="356"/>
      <c r="I66" s="390"/>
      <c r="J66" s="359"/>
      <c r="K66" s="360"/>
      <c r="L66" s="362"/>
      <c r="M66" s="9" t="s">
        <v>91</v>
      </c>
      <c r="N66" s="342"/>
      <c r="O66" s="33">
        <v>3</v>
      </c>
      <c r="P66" s="344"/>
      <c r="Q66" s="347"/>
      <c r="R66" s="350"/>
      <c r="S66" s="365"/>
      <c r="T66" s="375"/>
      <c r="U66" s="330"/>
      <c r="V66" s="330"/>
      <c r="W66" s="372"/>
      <c r="X66" s="333"/>
      <c r="Y66" s="14" t="s">
        <v>29</v>
      </c>
      <c r="Z66" s="45" t="s">
        <v>100</v>
      </c>
      <c r="AA66" s="14" t="s">
        <v>29</v>
      </c>
      <c r="AB66" s="35" t="s">
        <v>316</v>
      </c>
    </row>
  </sheetData>
  <mergeCells count="231">
    <mergeCell ref="AA1:AB2"/>
    <mergeCell ref="AA3:AB4"/>
    <mergeCell ref="A6:H6"/>
    <mergeCell ref="L6:M6"/>
    <mergeCell ref="S9:T9"/>
    <mergeCell ref="Q10:Q11"/>
    <mergeCell ref="A8:A11"/>
    <mergeCell ref="B8:B11"/>
    <mergeCell ref="C8:C11"/>
    <mergeCell ref="D8:D11"/>
    <mergeCell ref="E8:F8"/>
    <mergeCell ref="G8:H8"/>
    <mergeCell ref="A1:C4"/>
    <mergeCell ref="D1:Z4"/>
    <mergeCell ref="R10:R11"/>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A12:A66"/>
    <mergeCell ref="B12:B66"/>
    <mergeCell ref="C12:C66"/>
    <mergeCell ref="D12:D66"/>
    <mergeCell ref="E12:E16"/>
    <mergeCell ref="F12:F16"/>
    <mergeCell ref="E42:E46"/>
    <mergeCell ref="F42:F46"/>
    <mergeCell ref="E47:E51"/>
    <mergeCell ref="F47:F51"/>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6"/>
    <mergeCell ref="J37:J41"/>
    <mergeCell ref="N32:N36"/>
    <mergeCell ref="P32:P36"/>
    <mergeCell ref="Q32:Q36"/>
    <mergeCell ref="E62:E66"/>
    <mergeCell ref="F62:F66"/>
    <mergeCell ref="G62:G66"/>
    <mergeCell ref="H62:H66"/>
    <mergeCell ref="J62:J66"/>
    <mergeCell ref="G47:G51"/>
    <mergeCell ref="H47:H51"/>
    <mergeCell ref="J47:J51"/>
    <mergeCell ref="K47:K51"/>
    <mergeCell ref="L47:L51"/>
    <mergeCell ref="N47:N51"/>
    <mergeCell ref="E57:E61"/>
    <mergeCell ref="F57:F61"/>
    <mergeCell ref="G57:G61"/>
    <mergeCell ref="H57:H61"/>
    <mergeCell ref="S37:S41"/>
    <mergeCell ref="T37:T41"/>
    <mergeCell ref="U37:U41"/>
    <mergeCell ref="V37:V41"/>
    <mergeCell ref="W37:W41"/>
    <mergeCell ref="X37:X41"/>
    <mergeCell ref="K37:K41"/>
    <mergeCell ref="L37:L41"/>
    <mergeCell ref="N37:N41"/>
    <mergeCell ref="P37:P41"/>
    <mergeCell ref="Q37:Q41"/>
    <mergeCell ref="R37:R41"/>
    <mergeCell ref="V42:V46"/>
    <mergeCell ref="W42:W46"/>
    <mergeCell ref="X42:X46"/>
    <mergeCell ref="E52:E56"/>
    <mergeCell ref="F52:F56"/>
    <mergeCell ref="G52:G56"/>
    <mergeCell ref="H52:H56"/>
    <mergeCell ref="J52:J56"/>
    <mergeCell ref="K52:K56"/>
    <mergeCell ref="L52:L56"/>
    <mergeCell ref="P42:P46"/>
    <mergeCell ref="Q42:Q46"/>
    <mergeCell ref="R42:R46"/>
    <mergeCell ref="S42:S46"/>
    <mergeCell ref="T42:T46"/>
    <mergeCell ref="U42:U46"/>
    <mergeCell ref="G42:G46"/>
    <mergeCell ref="H42:H46"/>
    <mergeCell ref="J42:J46"/>
    <mergeCell ref="K42:K46"/>
    <mergeCell ref="L42:L46"/>
    <mergeCell ref="N42:N46"/>
    <mergeCell ref="V52:V56"/>
    <mergeCell ref="W52:W56"/>
    <mergeCell ref="X57:X61"/>
    <mergeCell ref="L57:L61"/>
    <mergeCell ref="N57:N61"/>
    <mergeCell ref="P57:P61"/>
    <mergeCell ref="Q57:Q61"/>
    <mergeCell ref="R57:R61"/>
    <mergeCell ref="S57:S61"/>
    <mergeCell ref="T57:T61"/>
    <mergeCell ref="U57:U61"/>
    <mergeCell ref="J57:J61"/>
    <mergeCell ref="K57:K61"/>
    <mergeCell ref="N52:N56"/>
    <mergeCell ref="P52:P56"/>
    <mergeCell ref="Q52:Q56"/>
    <mergeCell ref="V62:V66"/>
    <mergeCell ref="W62:W66"/>
    <mergeCell ref="X62:X66"/>
    <mergeCell ref="K62:K66"/>
    <mergeCell ref="L62:L66"/>
    <mergeCell ref="N62:N66"/>
    <mergeCell ref="P62:P66"/>
    <mergeCell ref="Q62:Q66"/>
    <mergeCell ref="R62:R66"/>
    <mergeCell ref="S62:S66"/>
    <mergeCell ref="T62:T66"/>
    <mergeCell ref="U62:U66"/>
    <mergeCell ref="U52:U56"/>
    <mergeCell ref="X52:X56"/>
    <mergeCell ref="R52:R56"/>
    <mergeCell ref="S52:S56"/>
    <mergeCell ref="T52:T56"/>
    <mergeCell ref="V57:V61"/>
    <mergeCell ref="W57:W61"/>
    <mergeCell ref="V47:V51"/>
    <mergeCell ref="W47:W51"/>
    <mergeCell ref="X47:X51"/>
    <mergeCell ref="P47:P51"/>
    <mergeCell ref="Q47:Q51"/>
    <mergeCell ref="R47:R51"/>
    <mergeCell ref="S47:S51"/>
    <mergeCell ref="T47:T51"/>
    <mergeCell ref="U47:U51"/>
  </mergeCells>
  <pageMargins left="0.74803149606299213" right="0.19685039370078741" top="0.35433070866141736" bottom="0.35433070866141736" header="0.15748031496062992" footer="0"/>
  <pageSetup paperSize="5" scale="22" orientation="landscape"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C00000"/>
    <pageSetUpPr fitToPage="1"/>
  </sheetPr>
  <dimension ref="A1:AE66"/>
  <sheetViews>
    <sheetView showGridLines="0" zoomScale="65" zoomScaleNormal="65" workbookViewId="0">
      <selection activeCell="M8" sqref="M8:M11"/>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721</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42</v>
      </c>
      <c r="AB3" s="444"/>
    </row>
    <row r="4" spans="1:31" ht="48"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33.75" x14ac:dyDescent="0.2">
      <c r="A12" s="419" t="s">
        <v>43</v>
      </c>
      <c r="B12" s="419">
        <v>1</v>
      </c>
      <c r="C12" s="510" t="s">
        <v>724</v>
      </c>
      <c r="D12" s="425"/>
      <c r="E12" s="376" t="s">
        <v>44</v>
      </c>
      <c r="F12" s="351"/>
      <c r="G12" s="351">
        <v>24</v>
      </c>
      <c r="H12" s="354">
        <v>8</v>
      </c>
      <c r="I12" s="401" t="s">
        <v>45</v>
      </c>
      <c r="J12" s="404"/>
      <c r="K12" s="407" t="s">
        <v>374</v>
      </c>
      <c r="L12" s="407" t="s">
        <v>438</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0.14117647058823529</v>
      </c>
      <c r="V12" s="369">
        <v>1</v>
      </c>
      <c r="W12" s="370">
        <f>S12*V12</f>
        <v>28.000000000000004</v>
      </c>
      <c r="X12" s="331" t="str">
        <f>+IF(W12&gt;=500,"ALTO",IF(AND(W12&gt;325,W12&lt;=499),"MEDIO",IF(AND(W12&gt;1,W12&lt;=324),"BAJO",)))</f>
        <v>BAJO</v>
      </c>
      <c r="Y12" s="13" t="s">
        <v>26</v>
      </c>
      <c r="Z12" s="4" t="s">
        <v>100</v>
      </c>
      <c r="AA12" s="13" t="s">
        <v>26</v>
      </c>
      <c r="AB12" s="5"/>
    </row>
    <row r="13" spans="1:31" ht="15.75" x14ac:dyDescent="0.25">
      <c r="A13" s="420"/>
      <c r="B13" s="420"/>
      <c r="C13" s="511"/>
      <c r="D13" s="426"/>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27" x14ac:dyDescent="0.25">
      <c r="A14" s="420"/>
      <c r="B14" s="420"/>
      <c r="C14" s="511"/>
      <c r="D14" s="426"/>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511"/>
      <c r="D15" s="426"/>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3.25" thickBot="1" x14ac:dyDescent="0.3">
      <c r="A16" s="420"/>
      <c r="B16" s="420"/>
      <c r="C16" s="511"/>
      <c r="D16" s="426"/>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22.5" hidden="1" customHeight="1" x14ac:dyDescent="0.2">
      <c r="A17" s="420"/>
      <c r="B17" s="420"/>
      <c r="C17" s="511"/>
      <c r="D17" s="426"/>
      <c r="E17" s="376" t="s">
        <v>44</v>
      </c>
      <c r="F17" s="378"/>
      <c r="G17" s="351">
        <v>1</v>
      </c>
      <c r="H17" s="354">
        <v>8</v>
      </c>
      <c r="I17" s="402"/>
      <c r="J17" s="357"/>
      <c r="K17" s="334" t="s">
        <v>432</v>
      </c>
      <c r="L17" s="410" t="s">
        <v>433</v>
      </c>
      <c r="M17" s="7" t="s">
        <v>59</v>
      </c>
      <c r="N17" s="340" t="s">
        <v>98</v>
      </c>
      <c r="O17" s="30">
        <v>3</v>
      </c>
      <c r="P17" s="343">
        <f>((O17*0.6)+(O18*0.1)+(O19*0.1)+(O20*0.1)+(O21*0.1))</f>
        <v>2.7</v>
      </c>
      <c r="Q17" s="345">
        <v>1</v>
      </c>
      <c r="R17" s="348">
        <v>2</v>
      </c>
      <c r="S17" s="363">
        <f>P17*Q17*R17</f>
        <v>5.4</v>
      </c>
      <c r="T17" s="385" t="s">
        <v>122</v>
      </c>
      <c r="U17" s="328">
        <f>G17/170*1</f>
        <v>5.8823529411764705E-3</v>
      </c>
      <c r="V17" s="369">
        <v>1</v>
      </c>
      <c r="W17" s="370">
        <f>S17*V17</f>
        <v>5.4</v>
      </c>
      <c r="X17" s="331" t="str">
        <f>+IF(W17&gt;=500,"ALTO",IF(AND(W17&gt;325,W17&lt;=499),"MEDIO",IF(AND(W17&gt;1,W17&lt;=324),"BAJO",)))</f>
        <v>BAJO</v>
      </c>
      <c r="Y17" s="13" t="s">
        <v>26</v>
      </c>
      <c r="Z17" s="4" t="s">
        <v>100</v>
      </c>
      <c r="AA17" s="13" t="s">
        <v>26</v>
      </c>
      <c r="AB17" s="28"/>
    </row>
    <row r="18" spans="1:29" s="109" customFormat="1" ht="15.75" hidden="1" x14ac:dyDescent="0.25">
      <c r="A18" s="420"/>
      <c r="B18" s="420"/>
      <c r="C18" s="511"/>
      <c r="D18" s="426"/>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27" hidden="1" x14ac:dyDescent="0.25">
      <c r="A19" s="420"/>
      <c r="B19" s="420"/>
      <c r="C19" s="511"/>
      <c r="D19" s="426"/>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09" customFormat="1" ht="54" hidden="1" x14ac:dyDescent="0.25">
      <c r="A20" s="420"/>
      <c r="B20" s="420"/>
      <c r="C20" s="511"/>
      <c r="D20" s="426"/>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hidden="1" thickBot="1" x14ac:dyDescent="0.3">
      <c r="A21" s="420"/>
      <c r="B21" s="420"/>
      <c r="C21" s="511"/>
      <c r="D21" s="426"/>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22.5" x14ac:dyDescent="0.2">
      <c r="A22" s="420"/>
      <c r="B22" s="420"/>
      <c r="C22" s="511"/>
      <c r="D22" s="426"/>
      <c r="E22" s="376" t="s">
        <v>44</v>
      </c>
      <c r="F22" s="351"/>
      <c r="G22" s="351">
        <v>24</v>
      </c>
      <c r="H22" s="354">
        <v>8</v>
      </c>
      <c r="I22" s="402"/>
      <c r="J22" s="357"/>
      <c r="K22" s="334" t="s">
        <v>362</v>
      </c>
      <c r="L22" s="337" t="s">
        <v>434</v>
      </c>
      <c r="M22" s="7" t="s">
        <v>61</v>
      </c>
      <c r="N22" s="340"/>
      <c r="O22" s="30">
        <v>3</v>
      </c>
      <c r="P22" s="343">
        <f>((O22*0.6)+(O23*0.1)+(O24*0.1)+(O25*0.1)+(O26*0.1))</f>
        <v>2.7</v>
      </c>
      <c r="Q22" s="345">
        <v>3</v>
      </c>
      <c r="R22" s="348">
        <v>4</v>
      </c>
      <c r="S22" s="363">
        <f>P22*Q22*R22</f>
        <v>32.400000000000006</v>
      </c>
      <c r="T22" s="366" t="str">
        <f>+IF(S22&gt;100,"Riesgo_INTOLERABLE",IF(AND(S22&gt;65,S22&lt;=100),"Riesgo_IMPORTANTE",IF(AND(S22&gt;37,S22&lt;=65),"Riesgo_MODERADO",IF(AND(S22&gt;16,S22&lt;=37),"Riesgo_TOLERABLE",IF(AND(S22&gt;=15),"Riesgo_BAJO")))))</f>
        <v>Riesgo_TOLERABLE</v>
      </c>
      <c r="U22" s="328">
        <f>G22/170*1</f>
        <v>0.14117647058823529</v>
      </c>
      <c r="V22" s="369">
        <v>1</v>
      </c>
      <c r="W22" s="370">
        <f>S22*V22</f>
        <v>32.400000000000006</v>
      </c>
      <c r="X22" s="331" t="str">
        <f>+IF(W22&gt;=500,"ALTO",IF(AND(W22&gt;325,W22&lt;=499),"MEDIO",IF(AND(W22&gt;1,W22&lt;=324),"BAJO",)))</f>
        <v>BAJO</v>
      </c>
      <c r="Y22" s="13" t="s">
        <v>26</v>
      </c>
      <c r="Z22" s="4" t="s">
        <v>100</v>
      </c>
      <c r="AA22" s="13" t="s">
        <v>26</v>
      </c>
      <c r="AB22" s="28"/>
    </row>
    <row r="23" spans="1:29" s="109" customFormat="1" ht="15.75" x14ac:dyDescent="0.25">
      <c r="A23" s="420"/>
      <c r="B23" s="420"/>
      <c r="C23" s="511"/>
      <c r="D23" s="426"/>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27" x14ac:dyDescent="0.25">
      <c r="A24" s="420"/>
      <c r="B24" s="420"/>
      <c r="C24" s="511"/>
      <c r="D24" s="426"/>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443</v>
      </c>
    </row>
    <row r="25" spans="1:29" s="109" customFormat="1" ht="54" x14ac:dyDescent="0.25">
      <c r="A25" s="420"/>
      <c r="B25" s="420"/>
      <c r="C25" s="511"/>
      <c r="D25" s="426"/>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511"/>
      <c r="D26" s="426"/>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57.75" customHeight="1" x14ac:dyDescent="0.2">
      <c r="A27" s="420"/>
      <c r="B27" s="420"/>
      <c r="C27" s="511"/>
      <c r="D27" s="426"/>
      <c r="E27" s="376" t="s">
        <v>44</v>
      </c>
      <c r="F27" s="378"/>
      <c r="G27" s="351">
        <v>24</v>
      </c>
      <c r="H27" s="354">
        <v>8</v>
      </c>
      <c r="I27" s="402"/>
      <c r="J27" s="357"/>
      <c r="K27" s="334" t="s">
        <v>355</v>
      </c>
      <c r="L27" s="337" t="s">
        <v>725</v>
      </c>
      <c r="M27" s="7" t="s">
        <v>66</v>
      </c>
      <c r="N27" s="340" t="s">
        <v>98</v>
      </c>
      <c r="O27" s="30">
        <v>6</v>
      </c>
      <c r="P27" s="343">
        <f>((O27*0.6)+(O28*0.1)+(O29*0.1)+(O30*0.1)+(O31*0.1))</f>
        <v>5.8999999999999986</v>
      </c>
      <c r="Q27" s="345">
        <v>2</v>
      </c>
      <c r="R27" s="348">
        <v>1</v>
      </c>
      <c r="S27" s="363">
        <f>P27*Q27*R27</f>
        <v>11.799999999999997</v>
      </c>
      <c r="T27" s="385" t="s">
        <v>126</v>
      </c>
      <c r="U27" s="328">
        <f>G27/170*1</f>
        <v>0.14117647058823529</v>
      </c>
      <c r="V27" s="369">
        <v>1</v>
      </c>
      <c r="W27" s="370">
        <f>S27*V27</f>
        <v>11.799999999999997</v>
      </c>
      <c r="X27" s="331" t="str">
        <f>+IF(W27&gt;=500,"ALTO",IF(AND(W27&gt;325,W27&lt;=499),"MEDIO",IF(AND(W27&gt;1,W27&lt;=324),"BAJO",)))</f>
        <v>BAJO</v>
      </c>
      <c r="Y27" s="13" t="s">
        <v>26</v>
      </c>
      <c r="Z27" s="114" t="s">
        <v>100</v>
      </c>
      <c r="AA27" s="13" t="s">
        <v>26</v>
      </c>
      <c r="AB27" s="32"/>
    </row>
    <row r="28" spans="1:29" s="109" customFormat="1" ht="28.5" customHeight="1" x14ac:dyDescent="0.25">
      <c r="A28" s="420"/>
      <c r="B28" s="420"/>
      <c r="C28" s="511"/>
      <c r="D28" s="426"/>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36" customHeight="1" x14ac:dyDescent="0.25">
      <c r="A29" s="420"/>
      <c r="B29" s="420"/>
      <c r="C29" s="511"/>
      <c r="D29" s="426"/>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57.75" customHeight="1" x14ac:dyDescent="0.25">
      <c r="A30" s="420"/>
      <c r="B30" s="420"/>
      <c r="C30" s="511"/>
      <c r="D30" s="426"/>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35.25" customHeight="1" thickBot="1" x14ac:dyDescent="0.3">
      <c r="A31" s="420"/>
      <c r="B31" s="420"/>
      <c r="C31" s="511"/>
      <c r="D31" s="426"/>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33.75" x14ac:dyDescent="0.2">
      <c r="A32" s="420"/>
      <c r="B32" s="420"/>
      <c r="C32" s="511"/>
      <c r="D32" s="426"/>
      <c r="E32" s="376" t="s">
        <v>44</v>
      </c>
      <c r="F32" s="378"/>
      <c r="G32" s="351">
        <v>24</v>
      </c>
      <c r="H32" s="354">
        <v>8</v>
      </c>
      <c r="I32" s="402"/>
      <c r="J32" s="357"/>
      <c r="K32" s="334" t="s">
        <v>70</v>
      </c>
      <c r="L32" s="337" t="s">
        <v>439</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0.14117647058823529</v>
      </c>
      <c r="V32" s="369">
        <v>1</v>
      </c>
      <c r="W32" s="370">
        <f>S32*V32</f>
        <v>20.8</v>
      </c>
      <c r="X32" s="331" t="s">
        <v>126</v>
      </c>
      <c r="Y32" s="13" t="s">
        <v>26</v>
      </c>
      <c r="Z32" s="4" t="s">
        <v>100</v>
      </c>
      <c r="AA32" s="13" t="s">
        <v>26</v>
      </c>
      <c r="AB32" s="110"/>
    </row>
    <row r="33" spans="1:28" s="109" customFormat="1" ht="15.75" x14ac:dyDescent="0.25">
      <c r="A33" s="420"/>
      <c r="B33" s="420"/>
      <c r="C33" s="511"/>
      <c r="D33" s="426"/>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27" x14ac:dyDescent="0.25">
      <c r="A34" s="420"/>
      <c r="B34" s="420"/>
      <c r="C34" s="511"/>
      <c r="D34" s="426"/>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54" x14ac:dyDescent="0.25">
      <c r="A35" s="420"/>
      <c r="B35" s="420"/>
      <c r="C35" s="511"/>
      <c r="D35" s="426"/>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346</v>
      </c>
      <c r="AA35" s="11" t="s">
        <v>28</v>
      </c>
      <c r="AB35" s="32" t="s">
        <v>102</v>
      </c>
    </row>
    <row r="36" spans="1:28" s="109" customFormat="1" ht="34.5" thickBot="1" x14ac:dyDescent="0.3">
      <c r="A36" s="420"/>
      <c r="B36" s="420"/>
      <c r="C36" s="511"/>
      <c r="D36" s="426"/>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344</v>
      </c>
      <c r="AA36" s="14" t="s">
        <v>29</v>
      </c>
      <c r="AB36" s="35" t="s">
        <v>103</v>
      </c>
    </row>
    <row r="37" spans="1:28" s="109" customFormat="1" ht="45" hidden="1" x14ac:dyDescent="0.2">
      <c r="A37" s="420"/>
      <c r="B37" s="420"/>
      <c r="C37" s="511"/>
      <c r="D37" s="426"/>
      <c r="E37" s="191"/>
      <c r="F37" s="192"/>
      <c r="G37" s="189"/>
      <c r="H37" s="190"/>
      <c r="I37" s="193"/>
      <c r="J37" s="503"/>
      <c r="K37" s="504" t="s">
        <v>669</v>
      </c>
      <c r="L37" s="505" t="s">
        <v>697</v>
      </c>
      <c r="M37" s="8" t="s">
        <v>671</v>
      </c>
      <c r="N37" s="506" t="s">
        <v>98</v>
      </c>
      <c r="O37" s="207">
        <v>6</v>
      </c>
      <c r="P37" s="507">
        <f>((O37*0.6)+(O38*0.1)+(O39*0.1)+(O40*0.1)+(O41*0.1))</f>
        <v>4.4000000000000004</v>
      </c>
      <c r="Q37" s="508">
        <v>2</v>
      </c>
      <c r="R37" s="501">
        <v>3</v>
      </c>
      <c r="S37" s="364">
        <f>P37*Q37*R37</f>
        <v>26.400000000000002</v>
      </c>
      <c r="T37" s="385" t="s">
        <v>122</v>
      </c>
      <c r="U37" s="328">
        <f>G37/122*1</f>
        <v>0</v>
      </c>
      <c r="V37" s="369">
        <v>1</v>
      </c>
      <c r="W37" s="370">
        <f>S37*V37</f>
        <v>26.400000000000002</v>
      </c>
      <c r="X37" s="331" t="str">
        <f>+IF(W37&gt;=500,"ALTO",IF(AND(W37&gt;325,W37&lt;=499),"MEDIO",IF(AND(W37&gt;1,W37&lt;=324),"BAJO",)))</f>
        <v>BAJO</v>
      </c>
      <c r="Y37" s="11" t="s">
        <v>26</v>
      </c>
      <c r="Z37" s="209" t="s">
        <v>100</v>
      </c>
      <c r="AA37" s="11" t="s">
        <v>26</v>
      </c>
      <c r="AB37" s="228"/>
    </row>
    <row r="38" spans="1:28" s="109" customFormat="1" ht="18" hidden="1" x14ac:dyDescent="0.25">
      <c r="A38" s="420"/>
      <c r="B38" s="420"/>
      <c r="C38" s="511"/>
      <c r="D38" s="426"/>
      <c r="E38" s="191"/>
      <c r="F38" s="192"/>
      <c r="G38" s="189"/>
      <c r="H38" s="190"/>
      <c r="I38" s="193"/>
      <c r="J38" s="503"/>
      <c r="K38" s="504"/>
      <c r="L38" s="505"/>
      <c r="M38" s="8" t="s">
        <v>62</v>
      </c>
      <c r="N38" s="506"/>
      <c r="O38" s="10">
        <v>2</v>
      </c>
      <c r="P38" s="507"/>
      <c r="Q38" s="509"/>
      <c r="R38" s="502"/>
      <c r="S38" s="364"/>
      <c r="T38" s="386"/>
      <c r="U38" s="329"/>
      <c r="V38" s="329"/>
      <c r="W38" s="371"/>
      <c r="X38" s="332"/>
      <c r="Y38" s="11" t="s">
        <v>27</v>
      </c>
      <c r="Z38" s="209" t="s">
        <v>100</v>
      </c>
      <c r="AA38" s="11" t="s">
        <v>27</v>
      </c>
      <c r="AB38" s="229"/>
    </row>
    <row r="39" spans="1:28" s="109" customFormat="1" ht="33.75" hidden="1" x14ac:dyDescent="0.25">
      <c r="A39" s="420"/>
      <c r="B39" s="420"/>
      <c r="C39" s="511"/>
      <c r="D39" s="426"/>
      <c r="E39" s="191"/>
      <c r="F39" s="192"/>
      <c r="G39" s="189"/>
      <c r="H39" s="190"/>
      <c r="I39" s="193"/>
      <c r="J39" s="503"/>
      <c r="K39" s="504"/>
      <c r="L39" s="505"/>
      <c r="M39" s="8" t="s">
        <v>642</v>
      </c>
      <c r="N39" s="506"/>
      <c r="O39" s="10">
        <v>2</v>
      </c>
      <c r="P39" s="507"/>
      <c r="Q39" s="509"/>
      <c r="R39" s="502"/>
      <c r="S39" s="364"/>
      <c r="T39" s="386"/>
      <c r="U39" s="329"/>
      <c r="V39" s="329"/>
      <c r="W39" s="371"/>
      <c r="X39" s="332"/>
      <c r="Y39" s="11" t="s">
        <v>4</v>
      </c>
      <c r="Z39" s="210" t="s">
        <v>675</v>
      </c>
      <c r="AA39" s="11" t="s">
        <v>36</v>
      </c>
      <c r="AB39" s="210" t="s">
        <v>686</v>
      </c>
    </row>
    <row r="40" spans="1:28" s="109" customFormat="1" ht="54" hidden="1" x14ac:dyDescent="0.25">
      <c r="A40" s="420"/>
      <c r="B40" s="420"/>
      <c r="C40" s="511"/>
      <c r="D40" s="426"/>
      <c r="E40" s="191"/>
      <c r="F40" s="192"/>
      <c r="G40" s="189"/>
      <c r="H40" s="190"/>
      <c r="I40" s="193"/>
      <c r="J40" s="503"/>
      <c r="K40" s="504"/>
      <c r="L40" s="505"/>
      <c r="M40" s="8" t="s">
        <v>643</v>
      </c>
      <c r="N40" s="506"/>
      <c r="O40" s="10">
        <v>2</v>
      </c>
      <c r="P40" s="507"/>
      <c r="Q40" s="509"/>
      <c r="R40" s="502"/>
      <c r="S40" s="364"/>
      <c r="T40" s="386"/>
      <c r="U40" s="329"/>
      <c r="V40" s="329"/>
      <c r="W40" s="371"/>
      <c r="X40" s="332"/>
      <c r="Y40" s="11" t="s">
        <v>28</v>
      </c>
      <c r="Z40" s="210" t="s">
        <v>673</v>
      </c>
      <c r="AA40" s="11" t="s">
        <v>28</v>
      </c>
      <c r="AB40" s="210" t="s">
        <v>698</v>
      </c>
    </row>
    <row r="41" spans="1:28" s="109" customFormat="1" ht="23.25" hidden="1" thickBot="1" x14ac:dyDescent="0.3">
      <c r="A41" s="420"/>
      <c r="B41" s="420"/>
      <c r="C41" s="511"/>
      <c r="D41" s="426"/>
      <c r="E41" s="191"/>
      <c r="F41" s="192"/>
      <c r="G41" s="189"/>
      <c r="H41" s="190"/>
      <c r="I41" s="193"/>
      <c r="J41" s="503"/>
      <c r="K41" s="504"/>
      <c r="L41" s="505"/>
      <c r="M41" s="8" t="s">
        <v>672</v>
      </c>
      <c r="N41" s="506"/>
      <c r="O41" s="10">
        <v>2</v>
      </c>
      <c r="P41" s="507"/>
      <c r="Q41" s="509"/>
      <c r="R41" s="502"/>
      <c r="S41" s="364"/>
      <c r="T41" s="387"/>
      <c r="U41" s="330"/>
      <c r="V41" s="330"/>
      <c r="W41" s="372"/>
      <c r="X41" s="333"/>
      <c r="Y41" s="11" t="s">
        <v>29</v>
      </c>
      <c r="Z41" s="210" t="s">
        <v>100</v>
      </c>
      <c r="AA41" s="11" t="s">
        <v>29</v>
      </c>
      <c r="AB41" s="210" t="s">
        <v>690</v>
      </c>
    </row>
    <row r="42" spans="1:28" s="109" customFormat="1" ht="22.5" hidden="1" customHeight="1" x14ac:dyDescent="0.2">
      <c r="A42" s="420"/>
      <c r="B42" s="420"/>
      <c r="C42" s="511"/>
      <c r="D42" s="426"/>
      <c r="E42" s="376" t="s">
        <v>44</v>
      </c>
      <c r="F42" s="378"/>
      <c r="G42" s="351">
        <v>1</v>
      </c>
      <c r="H42" s="354">
        <v>8</v>
      </c>
      <c r="I42" s="388"/>
      <c r="J42" s="357"/>
      <c r="K42" s="334" t="s">
        <v>47</v>
      </c>
      <c r="L42" s="337" t="s">
        <v>132</v>
      </c>
      <c r="M42" s="7" t="s">
        <v>342</v>
      </c>
      <c r="N42" s="340" t="s">
        <v>98</v>
      </c>
      <c r="O42" s="30">
        <v>1</v>
      </c>
      <c r="P42" s="343">
        <f>((O42*0.6)+(O43*0.1)+(O44*0.1)+(O45*0.1)+(O46*0.1))</f>
        <v>0.99999999999999989</v>
      </c>
      <c r="Q42" s="345">
        <v>2</v>
      </c>
      <c r="R42" s="348">
        <v>5</v>
      </c>
      <c r="S42" s="363">
        <f>P42*Q42*R42</f>
        <v>9.9999999999999982</v>
      </c>
      <c r="T42" s="385" t="s">
        <v>122</v>
      </c>
      <c r="U42" s="328">
        <f>G42/170*1</f>
        <v>5.8823529411764705E-3</v>
      </c>
      <c r="V42" s="369">
        <v>1</v>
      </c>
      <c r="W42" s="370">
        <f>S42*V42</f>
        <v>9.9999999999999982</v>
      </c>
      <c r="X42" s="331" t="str">
        <f>+IF(W42&gt;=500,"ALTO",IF(AND(W42&gt;325,W42&lt;=499),"MEDIO",IF(AND(W42&gt;1,W42&lt;=324),"BAJO",)))</f>
        <v>BAJO</v>
      </c>
      <c r="Y42" s="13" t="s">
        <v>26</v>
      </c>
      <c r="Z42" s="4" t="s">
        <v>100</v>
      </c>
      <c r="AA42" s="13" t="s">
        <v>26</v>
      </c>
      <c r="AB42" s="110"/>
    </row>
    <row r="43" spans="1:28" s="109" customFormat="1" ht="15.75" hidden="1" x14ac:dyDescent="0.25">
      <c r="A43" s="420"/>
      <c r="B43" s="420"/>
      <c r="C43" s="511"/>
      <c r="D43" s="426"/>
      <c r="E43" s="377"/>
      <c r="F43" s="379"/>
      <c r="G43" s="352"/>
      <c r="H43" s="355"/>
      <c r="I43" s="389"/>
      <c r="J43" s="358"/>
      <c r="K43" s="335"/>
      <c r="L43" s="383"/>
      <c r="M43" s="8" t="s">
        <v>94</v>
      </c>
      <c r="N43" s="341"/>
      <c r="O43" s="10">
        <v>1</v>
      </c>
      <c r="P43" s="343"/>
      <c r="Q43" s="346"/>
      <c r="R43" s="349"/>
      <c r="S43" s="364"/>
      <c r="T43" s="386"/>
      <c r="U43" s="329"/>
      <c r="V43" s="329"/>
      <c r="W43" s="371"/>
      <c r="X43" s="332"/>
      <c r="Y43" s="11" t="s">
        <v>27</v>
      </c>
      <c r="Z43" s="3" t="s">
        <v>100</v>
      </c>
      <c r="AA43" s="11" t="s">
        <v>27</v>
      </c>
      <c r="AB43" s="29"/>
    </row>
    <row r="44" spans="1:28" s="109" customFormat="1" ht="27" hidden="1" x14ac:dyDescent="0.25">
      <c r="A44" s="420"/>
      <c r="B44" s="420"/>
      <c r="C44" s="511"/>
      <c r="D44" s="426"/>
      <c r="E44" s="377"/>
      <c r="F44" s="379"/>
      <c r="G44" s="352"/>
      <c r="H44" s="355"/>
      <c r="I44" s="389"/>
      <c r="J44" s="358"/>
      <c r="K44" s="335"/>
      <c r="L44" s="383"/>
      <c r="M44" s="8" t="s">
        <v>341</v>
      </c>
      <c r="N44" s="341"/>
      <c r="O44" s="10">
        <v>1</v>
      </c>
      <c r="P44" s="343"/>
      <c r="Q44" s="346"/>
      <c r="R44" s="349"/>
      <c r="S44" s="364"/>
      <c r="T44" s="386"/>
      <c r="U44" s="329"/>
      <c r="V44" s="329"/>
      <c r="W44" s="371"/>
      <c r="X44" s="332"/>
      <c r="Y44" s="11" t="s">
        <v>4</v>
      </c>
      <c r="Z44" s="111" t="s">
        <v>100</v>
      </c>
      <c r="AA44" s="11" t="s">
        <v>36</v>
      </c>
      <c r="AB44" s="32"/>
    </row>
    <row r="45" spans="1:28" s="109" customFormat="1" ht="54" hidden="1" x14ac:dyDescent="0.25">
      <c r="A45" s="420"/>
      <c r="B45" s="420"/>
      <c r="C45" s="511"/>
      <c r="D45" s="426"/>
      <c r="E45" s="377"/>
      <c r="F45" s="379"/>
      <c r="G45" s="352"/>
      <c r="H45" s="355"/>
      <c r="I45" s="389"/>
      <c r="J45" s="358"/>
      <c r="K45" s="335"/>
      <c r="L45" s="383"/>
      <c r="M45" s="8" t="s">
        <v>55</v>
      </c>
      <c r="N45" s="341"/>
      <c r="O45" s="10">
        <v>1</v>
      </c>
      <c r="P45" s="343"/>
      <c r="Q45" s="346"/>
      <c r="R45" s="349"/>
      <c r="S45" s="364"/>
      <c r="T45" s="386"/>
      <c r="U45" s="329"/>
      <c r="V45" s="329"/>
      <c r="W45" s="371"/>
      <c r="X45" s="332"/>
      <c r="Y45" s="11" t="s">
        <v>28</v>
      </c>
      <c r="Z45" s="31" t="s">
        <v>334</v>
      </c>
      <c r="AA45" s="11" t="s">
        <v>28</v>
      </c>
      <c r="AB45" s="32" t="s">
        <v>333</v>
      </c>
    </row>
    <row r="46" spans="1:28" s="109" customFormat="1" ht="45.75" hidden="1" thickBot="1" x14ac:dyDescent="0.3">
      <c r="A46" s="420"/>
      <c r="B46" s="420"/>
      <c r="C46" s="511"/>
      <c r="D46" s="426"/>
      <c r="E46" s="377"/>
      <c r="F46" s="379"/>
      <c r="G46" s="352"/>
      <c r="H46" s="355"/>
      <c r="I46" s="389"/>
      <c r="J46" s="380"/>
      <c r="K46" s="336"/>
      <c r="L46" s="384"/>
      <c r="M46" s="9" t="s">
        <v>338</v>
      </c>
      <c r="N46" s="342"/>
      <c r="O46" s="33">
        <v>1</v>
      </c>
      <c r="P46" s="344"/>
      <c r="Q46" s="347"/>
      <c r="R46" s="350"/>
      <c r="S46" s="365"/>
      <c r="T46" s="387"/>
      <c r="U46" s="330"/>
      <c r="V46" s="330"/>
      <c r="W46" s="372"/>
      <c r="X46" s="333"/>
      <c r="Y46" s="14" t="s">
        <v>29</v>
      </c>
      <c r="Z46" s="45" t="s">
        <v>437</v>
      </c>
      <c r="AA46" s="14" t="s">
        <v>29</v>
      </c>
      <c r="AB46" s="35" t="s">
        <v>440</v>
      </c>
    </row>
    <row r="47" spans="1:28" s="109" customFormat="1" ht="22.5" customHeight="1" x14ac:dyDescent="0.2">
      <c r="A47" s="420"/>
      <c r="B47" s="420"/>
      <c r="C47" s="511"/>
      <c r="D47" s="426"/>
      <c r="E47" s="376" t="s">
        <v>44</v>
      </c>
      <c r="F47" s="378"/>
      <c r="G47" s="351">
        <v>24</v>
      </c>
      <c r="H47" s="354">
        <v>8</v>
      </c>
      <c r="I47" s="389"/>
      <c r="J47" s="357"/>
      <c r="K47" s="334" t="s">
        <v>82</v>
      </c>
      <c r="L47" s="337" t="s">
        <v>95</v>
      </c>
      <c r="M47" s="7" t="s">
        <v>336</v>
      </c>
      <c r="N47" s="340" t="s">
        <v>98</v>
      </c>
      <c r="O47" s="30">
        <v>2</v>
      </c>
      <c r="P47" s="343">
        <f>((O47*0.6)+(O48*0.1)+(O49*0.1)+(O50*0.1)+(O51*0.1))</f>
        <v>1.7000000000000002</v>
      </c>
      <c r="Q47" s="345">
        <v>2</v>
      </c>
      <c r="R47" s="348">
        <v>5</v>
      </c>
      <c r="S47" s="363">
        <f>P47*Q47*R47</f>
        <v>17</v>
      </c>
      <c r="T47" s="385" t="s">
        <v>122</v>
      </c>
      <c r="U47" s="328">
        <f>G47/170*1</f>
        <v>0.14117647058823529</v>
      </c>
      <c r="V47" s="369">
        <v>1</v>
      </c>
      <c r="W47" s="370">
        <f>S47*V47</f>
        <v>17</v>
      </c>
      <c r="X47" s="331" t="str">
        <f>+IF(W47&gt;=500,"ALTO",IF(AND(W47&gt;325,W47&lt;=499),"MEDIO",IF(AND(W47&gt;1,W47&lt;=324),"BAJO",)))</f>
        <v>BAJO</v>
      </c>
      <c r="Y47" s="13" t="s">
        <v>26</v>
      </c>
      <c r="Z47" s="4" t="s">
        <v>100</v>
      </c>
      <c r="AA47" s="13" t="s">
        <v>26</v>
      </c>
      <c r="AB47" s="110"/>
    </row>
    <row r="48" spans="1:28" s="109" customFormat="1" ht="15.75" x14ac:dyDescent="0.25">
      <c r="A48" s="420"/>
      <c r="B48" s="420"/>
      <c r="C48" s="511"/>
      <c r="D48" s="426"/>
      <c r="E48" s="377"/>
      <c r="F48" s="379"/>
      <c r="G48" s="352"/>
      <c r="H48" s="355"/>
      <c r="I48" s="389"/>
      <c r="J48" s="358"/>
      <c r="K48" s="335"/>
      <c r="L48" s="383"/>
      <c r="M48" s="8" t="s">
        <v>60</v>
      </c>
      <c r="N48" s="341"/>
      <c r="O48" s="10">
        <v>1</v>
      </c>
      <c r="P48" s="343"/>
      <c r="Q48" s="346"/>
      <c r="R48" s="349"/>
      <c r="S48" s="364"/>
      <c r="T48" s="386"/>
      <c r="U48" s="329"/>
      <c r="V48" s="329"/>
      <c r="W48" s="371"/>
      <c r="X48" s="332"/>
      <c r="Y48" s="11" t="s">
        <v>27</v>
      </c>
      <c r="Z48" s="3" t="s">
        <v>100</v>
      </c>
      <c r="AA48" s="11" t="s">
        <v>27</v>
      </c>
      <c r="AB48" s="29"/>
    </row>
    <row r="49" spans="1:28" s="109" customFormat="1" ht="27" x14ac:dyDescent="0.25">
      <c r="A49" s="420"/>
      <c r="B49" s="420"/>
      <c r="C49" s="511"/>
      <c r="D49" s="426"/>
      <c r="E49" s="377"/>
      <c r="F49" s="379"/>
      <c r="G49" s="352"/>
      <c r="H49" s="355"/>
      <c r="I49" s="389"/>
      <c r="J49" s="358"/>
      <c r="K49" s="335"/>
      <c r="L49" s="383"/>
      <c r="M49" s="8" t="s">
        <v>335</v>
      </c>
      <c r="N49" s="341"/>
      <c r="O49" s="10">
        <v>1</v>
      </c>
      <c r="P49" s="343"/>
      <c r="Q49" s="346"/>
      <c r="R49" s="349"/>
      <c r="S49" s="364"/>
      <c r="T49" s="386"/>
      <c r="U49" s="329"/>
      <c r="V49" s="329"/>
      <c r="W49" s="371"/>
      <c r="X49" s="332"/>
      <c r="Y49" s="11" t="s">
        <v>4</v>
      </c>
      <c r="Z49" s="111" t="s">
        <v>100</v>
      </c>
      <c r="AA49" s="11" t="s">
        <v>36</v>
      </c>
      <c r="AB49" s="32"/>
    </row>
    <row r="50" spans="1:28" s="109" customFormat="1" ht="54" x14ac:dyDescent="0.25">
      <c r="A50" s="420"/>
      <c r="B50" s="420"/>
      <c r="C50" s="511"/>
      <c r="D50" s="426"/>
      <c r="E50" s="377"/>
      <c r="F50" s="379"/>
      <c r="G50" s="352"/>
      <c r="H50" s="355"/>
      <c r="I50" s="389"/>
      <c r="J50" s="358"/>
      <c r="K50" s="335"/>
      <c r="L50" s="383"/>
      <c r="M50" s="8" t="s">
        <v>55</v>
      </c>
      <c r="N50" s="341"/>
      <c r="O50" s="10">
        <v>1</v>
      </c>
      <c r="P50" s="343"/>
      <c r="Q50" s="346"/>
      <c r="R50" s="349"/>
      <c r="S50" s="364"/>
      <c r="T50" s="386"/>
      <c r="U50" s="329"/>
      <c r="V50" s="329"/>
      <c r="W50" s="371"/>
      <c r="X50" s="332"/>
      <c r="Y50" s="11" t="s">
        <v>28</v>
      </c>
      <c r="Z50" s="31" t="s">
        <v>334</v>
      </c>
      <c r="AA50" s="11" t="s">
        <v>28</v>
      </c>
      <c r="AB50" s="32" t="s">
        <v>333</v>
      </c>
    </row>
    <row r="51" spans="1:28" s="109" customFormat="1" ht="45.75" thickBot="1" x14ac:dyDescent="0.3">
      <c r="A51" s="420"/>
      <c r="B51" s="420"/>
      <c r="C51" s="511"/>
      <c r="D51" s="426"/>
      <c r="E51" s="377"/>
      <c r="F51" s="379"/>
      <c r="G51" s="352"/>
      <c r="H51" s="355"/>
      <c r="I51" s="389"/>
      <c r="J51" s="380"/>
      <c r="K51" s="336"/>
      <c r="L51" s="384"/>
      <c r="M51" s="9" t="s">
        <v>57</v>
      </c>
      <c r="N51" s="342"/>
      <c r="O51" s="33">
        <v>2</v>
      </c>
      <c r="P51" s="344"/>
      <c r="Q51" s="347"/>
      <c r="R51" s="350"/>
      <c r="S51" s="365"/>
      <c r="T51" s="387"/>
      <c r="U51" s="330"/>
      <c r="V51" s="330"/>
      <c r="W51" s="372"/>
      <c r="X51" s="333"/>
      <c r="Y51" s="14" t="s">
        <v>29</v>
      </c>
      <c r="Z51" s="45" t="s">
        <v>437</v>
      </c>
      <c r="AA51" s="14" t="s">
        <v>29</v>
      </c>
      <c r="AB51" s="35" t="s">
        <v>440</v>
      </c>
    </row>
    <row r="52" spans="1:28" s="109" customFormat="1" ht="45" x14ac:dyDescent="0.2">
      <c r="A52" s="420"/>
      <c r="B52" s="420"/>
      <c r="C52" s="511"/>
      <c r="D52" s="426"/>
      <c r="E52" s="376" t="s">
        <v>44</v>
      </c>
      <c r="F52" s="378"/>
      <c r="G52" s="351">
        <v>24</v>
      </c>
      <c r="H52" s="354">
        <v>8</v>
      </c>
      <c r="I52" s="389"/>
      <c r="J52" s="357"/>
      <c r="K52" s="334" t="s">
        <v>92</v>
      </c>
      <c r="L52" s="381" t="s">
        <v>403</v>
      </c>
      <c r="M52" s="7" t="s">
        <v>96</v>
      </c>
      <c r="N52" s="340" t="s">
        <v>98</v>
      </c>
      <c r="O52" s="30">
        <v>3</v>
      </c>
      <c r="P52" s="343">
        <f>((O52*0.6)+(O53*0.1)+(O54*0.1)+(O55*0.1)+(O56*0.1))</f>
        <v>2.6</v>
      </c>
      <c r="Q52" s="345">
        <v>3</v>
      </c>
      <c r="R52" s="348">
        <v>5</v>
      </c>
      <c r="S52" s="363">
        <f>P52*Q52*R52</f>
        <v>39</v>
      </c>
      <c r="T52" s="373" t="str">
        <f>+IF(S52&gt;100,"Riesgo_ INTOLERABLE",IF(AND(S52&gt;65,S52&lt;=100),"Riesgo_ IMPORTANTE",IF(AND(S52&gt;37,S52&lt;=65),"Riesgo_ MODERADO",IF(AND(S52&gt;16,S52&lt;=37),"Riesgo_ TOLERABLE",IF(AND(S52&gt;=15),"Riesgo_BAJO")))))</f>
        <v>Riesgo_ MODERADO</v>
      </c>
      <c r="U52" s="328">
        <f>G52/170*1</f>
        <v>0.14117647058823529</v>
      </c>
      <c r="V52" s="369">
        <v>1</v>
      </c>
      <c r="W52" s="370">
        <f>S52*V52</f>
        <v>39</v>
      </c>
      <c r="X52" s="331" t="str">
        <f>+IF(W52&gt;=500,"ALTO",IF(AND(W52&gt;325,W52&lt;=499),"MEDIO",IF(AND(W52&gt;1,W52&lt;=324),"BAJO",)))</f>
        <v>BAJO</v>
      </c>
      <c r="Y52" s="13" t="s">
        <v>26</v>
      </c>
      <c r="Z52" s="4" t="s">
        <v>100</v>
      </c>
      <c r="AA52" s="13" t="s">
        <v>26</v>
      </c>
      <c r="AB52" s="110"/>
    </row>
    <row r="53" spans="1:28" s="109" customFormat="1" ht="15.75" x14ac:dyDescent="0.25">
      <c r="A53" s="420"/>
      <c r="B53" s="420"/>
      <c r="C53" s="511"/>
      <c r="D53" s="426"/>
      <c r="E53" s="377"/>
      <c r="F53" s="379"/>
      <c r="G53" s="352"/>
      <c r="H53" s="355"/>
      <c r="I53" s="389"/>
      <c r="J53" s="358"/>
      <c r="K53" s="335"/>
      <c r="L53" s="381"/>
      <c r="M53" s="8" t="s">
        <v>93</v>
      </c>
      <c r="N53" s="341"/>
      <c r="O53" s="10">
        <v>3</v>
      </c>
      <c r="P53" s="343"/>
      <c r="Q53" s="346"/>
      <c r="R53" s="349"/>
      <c r="S53" s="364"/>
      <c r="T53" s="374"/>
      <c r="U53" s="329"/>
      <c r="V53" s="329"/>
      <c r="W53" s="371"/>
      <c r="X53" s="332"/>
      <c r="Y53" s="11" t="s">
        <v>27</v>
      </c>
      <c r="Z53" s="3" t="s">
        <v>100</v>
      </c>
      <c r="AA53" s="11" t="s">
        <v>27</v>
      </c>
      <c r="AB53" s="29"/>
    </row>
    <row r="54" spans="1:28" s="109" customFormat="1" ht="27" x14ac:dyDescent="0.25">
      <c r="A54" s="420"/>
      <c r="B54" s="420"/>
      <c r="C54" s="511"/>
      <c r="D54" s="426"/>
      <c r="E54" s="377"/>
      <c r="F54" s="379"/>
      <c r="G54" s="352"/>
      <c r="H54" s="355"/>
      <c r="I54" s="389"/>
      <c r="J54" s="358"/>
      <c r="K54" s="335"/>
      <c r="L54" s="381"/>
      <c r="M54" s="8" t="s">
        <v>76</v>
      </c>
      <c r="N54" s="341"/>
      <c r="O54" s="10">
        <v>2</v>
      </c>
      <c r="P54" s="343"/>
      <c r="Q54" s="346"/>
      <c r="R54" s="349"/>
      <c r="S54" s="364"/>
      <c r="T54" s="374"/>
      <c r="U54" s="329"/>
      <c r="V54" s="329"/>
      <c r="W54" s="371"/>
      <c r="X54" s="332"/>
      <c r="Y54" s="11" t="s">
        <v>4</v>
      </c>
      <c r="Z54" s="31" t="s">
        <v>329</v>
      </c>
      <c r="AA54" s="11" t="s">
        <v>36</v>
      </c>
      <c r="AB54" s="43" t="s">
        <v>127</v>
      </c>
    </row>
    <row r="55" spans="1:28" s="109" customFormat="1" ht="54" x14ac:dyDescent="0.25">
      <c r="A55" s="420"/>
      <c r="B55" s="420"/>
      <c r="C55" s="511"/>
      <c r="D55" s="426"/>
      <c r="E55" s="377"/>
      <c r="F55" s="379"/>
      <c r="G55" s="352"/>
      <c r="H55" s="355"/>
      <c r="I55" s="389"/>
      <c r="J55" s="358"/>
      <c r="K55" s="335"/>
      <c r="L55" s="381"/>
      <c r="M55" s="8" t="s">
        <v>77</v>
      </c>
      <c r="N55" s="341"/>
      <c r="O55" s="10">
        <v>1</v>
      </c>
      <c r="P55" s="343"/>
      <c r="Q55" s="346"/>
      <c r="R55" s="349"/>
      <c r="S55" s="364"/>
      <c r="T55" s="374"/>
      <c r="U55" s="329"/>
      <c r="V55" s="329"/>
      <c r="W55" s="371"/>
      <c r="X55" s="332"/>
      <c r="Y55" s="11" t="s">
        <v>28</v>
      </c>
      <c r="Z55" s="31" t="s">
        <v>117</v>
      </c>
      <c r="AA55" s="11" t="s">
        <v>28</v>
      </c>
      <c r="AB55" s="32" t="s">
        <v>328</v>
      </c>
    </row>
    <row r="56" spans="1:28" s="109" customFormat="1" ht="45.75" thickBot="1" x14ac:dyDescent="0.3">
      <c r="A56" s="420"/>
      <c r="B56" s="420"/>
      <c r="C56" s="511"/>
      <c r="D56" s="426"/>
      <c r="E56" s="377"/>
      <c r="F56" s="379"/>
      <c r="G56" s="352"/>
      <c r="H56" s="355"/>
      <c r="I56" s="389"/>
      <c r="J56" s="380"/>
      <c r="K56" s="336"/>
      <c r="L56" s="382"/>
      <c r="M56" s="9" t="s">
        <v>57</v>
      </c>
      <c r="N56" s="342"/>
      <c r="O56" s="33">
        <v>2</v>
      </c>
      <c r="P56" s="344"/>
      <c r="Q56" s="347"/>
      <c r="R56" s="350"/>
      <c r="S56" s="365"/>
      <c r="T56" s="375"/>
      <c r="U56" s="330"/>
      <c r="V56" s="330"/>
      <c r="W56" s="372"/>
      <c r="X56" s="333"/>
      <c r="Y56" s="14" t="s">
        <v>29</v>
      </c>
      <c r="Z56" s="45" t="s">
        <v>100</v>
      </c>
      <c r="AA56" s="14" t="s">
        <v>29</v>
      </c>
      <c r="AB56" s="32" t="s">
        <v>116</v>
      </c>
    </row>
    <row r="57" spans="1:28" s="109" customFormat="1" ht="78.75" x14ac:dyDescent="0.2">
      <c r="A57" s="420"/>
      <c r="B57" s="420"/>
      <c r="C57" s="511"/>
      <c r="D57" s="426"/>
      <c r="E57" s="376" t="s">
        <v>44</v>
      </c>
      <c r="F57" s="378"/>
      <c r="G57" s="351">
        <v>24</v>
      </c>
      <c r="H57" s="354">
        <v>8</v>
      </c>
      <c r="I57" s="389"/>
      <c r="J57" s="357"/>
      <c r="K57" s="334" t="s">
        <v>51</v>
      </c>
      <c r="L57" s="337" t="s">
        <v>441</v>
      </c>
      <c r="M57" s="7" t="s">
        <v>325</v>
      </c>
      <c r="N57" s="340" t="s">
        <v>98</v>
      </c>
      <c r="O57" s="30">
        <v>5</v>
      </c>
      <c r="P57" s="343">
        <f>((O57*0.6)+(O58*0.1)+(O59*0.1)+(O60*0.1)+(O61*0.1))</f>
        <v>3.8000000000000003</v>
      </c>
      <c r="Q57" s="345">
        <v>3</v>
      </c>
      <c r="R57" s="348">
        <v>5</v>
      </c>
      <c r="S57" s="363">
        <f>P57*Q57*R57</f>
        <v>57</v>
      </c>
      <c r="T57" s="373" t="str">
        <f>+IF(S57&gt;100,"Riesgo_ INTOLERABLE",IF(AND(S57&gt;65,S57&lt;=100),"Riesgo_ IMPORTANTE",IF(AND(S57&gt;37,S57&lt;=65),"Riesgo_ MODERADO",IF(AND(S57&gt;16,S57&lt;=37),"Riesgo_ TOLERABLE",IF(AND(S57&gt;=15),"Riesgo_BAJO")))))</f>
        <v>Riesgo_ MODERADO</v>
      </c>
      <c r="U57" s="328">
        <f>G57/170*1</f>
        <v>0.14117647058823529</v>
      </c>
      <c r="V57" s="369">
        <v>1</v>
      </c>
      <c r="W57" s="370">
        <f>S57*V57</f>
        <v>57</v>
      </c>
      <c r="X57" s="331" t="str">
        <f>+IF(W57&gt;=500,"ALTO",IF(AND(W57&gt;325,W57&lt;=499),"MEDIO",IF(AND(W57&gt;1,W57&lt;=324),"BAJO",)))</f>
        <v>BAJO</v>
      </c>
      <c r="Y57" s="13" t="s">
        <v>26</v>
      </c>
      <c r="Z57" s="4" t="s">
        <v>100</v>
      </c>
      <c r="AA57" s="13" t="s">
        <v>26</v>
      </c>
      <c r="AB57" s="110"/>
    </row>
    <row r="58" spans="1:28" s="109" customFormat="1" ht="15.75" x14ac:dyDescent="0.25">
      <c r="A58" s="420"/>
      <c r="B58" s="420"/>
      <c r="C58" s="511"/>
      <c r="D58" s="426"/>
      <c r="E58" s="377"/>
      <c r="F58" s="379"/>
      <c r="G58" s="352"/>
      <c r="H58" s="355"/>
      <c r="I58" s="389"/>
      <c r="J58" s="358"/>
      <c r="K58" s="335"/>
      <c r="L58" s="338"/>
      <c r="M58" s="8" t="s">
        <v>60</v>
      </c>
      <c r="N58" s="341"/>
      <c r="O58" s="10">
        <v>1</v>
      </c>
      <c r="P58" s="343"/>
      <c r="Q58" s="346"/>
      <c r="R58" s="349"/>
      <c r="S58" s="364"/>
      <c r="T58" s="374"/>
      <c r="U58" s="329"/>
      <c r="V58" s="329"/>
      <c r="W58" s="371"/>
      <c r="X58" s="332"/>
      <c r="Y58" s="11" t="s">
        <v>27</v>
      </c>
      <c r="Z58" s="3" t="s">
        <v>100</v>
      </c>
      <c r="AA58" s="11" t="s">
        <v>27</v>
      </c>
      <c r="AB58" s="29"/>
    </row>
    <row r="59" spans="1:28" s="109" customFormat="1" ht="56.25" x14ac:dyDescent="0.25">
      <c r="A59" s="420"/>
      <c r="B59" s="420"/>
      <c r="C59" s="511"/>
      <c r="D59" s="426"/>
      <c r="E59" s="377"/>
      <c r="F59" s="379"/>
      <c r="G59" s="352"/>
      <c r="H59" s="355"/>
      <c r="I59" s="389"/>
      <c r="J59" s="358"/>
      <c r="K59" s="335"/>
      <c r="L59" s="338"/>
      <c r="M59" s="8" t="s">
        <v>89</v>
      </c>
      <c r="N59" s="341"/>
      <c r="O59" s="10">
        <v>2</v>
      </c>
      <c r="P59" s="343"/>
      <c r="Q59" s="346"/>
      <c r="R59" s="349"/>
      <c r="S59" s="364"/>
      <c r="T59" s="374"/>
      <c r="U59" s="329"/>
      <c r="V59" s="329"/>
      <c r="W59" s="371"/>
      <c r="X59" s="332"/>
      <c r="Y59" s="11" t="s">
        <v>4</v>
      </c>
      <c r="Z59" s="38" t="s">
        <v>100</v>
      </c>
      <c r="AA59" s="11" t="s">
        <v>36</v>
      </c>
      <c r="AB59" s="32" t="s">
        <v>324</v>
      </c>
    </row>
    <row r="60" spans="1:28" s="109" customFormat="1" ht="54" x14ac:dyDescent="0.25">
      <c r="A60" s="420"/>
      <c r="B60" s="420"/>
      <c r="C60" s="511"/>
      <c r="D60" s="426"/>
      <c r="E60" s="377"/>
      <c r="F60" s="379"/>
      <c r="G60" s="352"/>
      <c r="H60" s="355"/>
      <c r="I60" s="389"/>
      <c r="J60" s="358"/>
      <c r="K60" s="335"/>
      <c r="L60" s="338"/>
      <c r="M60" s="8" t="s">
        <v>323</v>
      </c>
      <c r="N60" s="341"/>
      <c r="O60" s="10">
        <v>1</v>
      </c>
      <c r="P60" s="343"/>
      <c r="Q60" s="346"/>
      <c r="R60" s="349"/>
      <c r="S60" s="364"/>
      <c r="T60" s="374"/>
      <c r="U60" s="329"/>
      <c r="V60" s="329"/>
      <c r="W60" s="371"/>
      <c r="X60" s="332"/>
      <c r="Y60" s="11" t="s">
        <v>28</v>
      </c>
      <c r="Z60" s="38" t="s">
        <v>420</v>
      </c>
      <c r="AA60" s="11" t="s">
        <v>28</v>
      </c>
      <c r="AB60" s="32" t="s">
        <v>119</v>
      </c>
    </row>
    <row r="61" spans="1:28" s="109" customFormat="1" ht="57" thickBot="1" x14ac:dyDescent="0.3">
      <c r="A61" s="420"/>
      <c r="B61" s="420"/>
      <c r="C61" s="511"/>
      <c r="D61" s="426"/>
      <c r="E61" s="377"/>
      <c r="F61" s="379"/>
      <c r="G61" s="352"/>
      <c r="H61" s="355"/>
      <c r="I61" s="389"/>
      <c r="J61" s="380"/>
      <c r="K61" s="336"/>
      <c r="L61" s="339"/>
      <c r="M61" s="9" t="s">
        <v>90</v>
      </c>
      <c r="N61" s="342"/>
      <c r="O61" s="33">
        <v>4</v>
      </c>
      <c r="P61" s="344"/>
      <c r="Q61" s="347"/>
      <c r="R61" s="350"/>
      <c r="S61" s="365"/>
      <c r="T61" s="375"/>
      <c r="U61" s="330"/>
      <c r="V61" s="330"/>
      <c r="W61" s="372"/>
      <c r="X61" s="333"/>
      <c r="Y61" s="14" t="s">
        <v>29</v>
      </c>
      <c r="Z61" s="38" t="s">
        <v>100</v>
      </c>
      <c r="AA61" s="11" t="s">
        <v>29</v>
      </c>
      <c r="AB61" s="32" t="s">
        <v>124</v>
      </c>
    </row>
    <row r="62" spans="1:28" s="109" customFormat="1" ht="33.75" hidden="1" customHeight="1" x14ac:dyDescent="0.2">
      <c r="A62" s="420"/>
      <c r="B62" s="420"/>
      <c r="C62" s="511"/>
      <c r="D62" s="426"/>
      <c r="E62" s="376" t="s">
        <v>44</v>
      </c>
      <c r="F62" s="378"/>
      <c r="G62" s="351">
        <v>1</v>
      </c>
      <c r="H62" s="354">
        <v>8</v>
      </c>
      <c r="I62" s="389"/>
      <c r="J62" s="357"/>
      <c r="K62" s="334" t="s">
        <v>713</v>
      </c>
      <c r="L62" s="361" t="s">
        <v>442</v>
      </c>
      <c r="M62" s="7" t="s">
        <v>320</v>
      </c>
      <c r="N62" s="340" t="s">
        <v>98</v>
      </c>
      <c r="O62" s="30">
        <v>3</v>
      </c>
      <c r="P62" s="343">
        <f>((O62*0.6)+(O63*0.1)+(O64*0.1)+(O65*0.1)+(O66*0.1))</f>
        <v>2.5</v>
      </c>
      <c r="Q62" s="345">
        <v>3</v>
      </c>
      <c r="R62" s="348">
        <v>6</v>
      </c>
      <c r="S62" s="363">
        <f>P62*Q62*R62</f>
        <v>45</v>
      </c>
      <c r="T62" s="373" t="str">
        <f>+IF(S62&gt;100,"Riesgo_ INTOLERABLE",IF(AND(S62&gt;65,S62&lt;=100),"Riesgo_ IMPORTANTE",IF(AND(S62&gt;37,S62&lt;=65),"Riesgo_ MODERADO",IF(AND(S62&gt;16,S62&lt;=37),"Riesgo_ TOLERABLE",IF(AND(S62&gt;=15),"Riesgo_BAJO")))))</f>
        <v>Riesgo_ MODERADO</v>
      </c>
      <c r="U62" s="328">
        <f>G62/170*1</f>
        <v>5.8823529411764705E-3</v>
      </c>
      <c r="V62" s="369">
        <v>1</v>
      </c>
      <c r="W62" s="370">
        <f>S62*V62</f>
        <v>45</v>
      </c>
      <c r="X62" s="331" t="str">
        <f>+IF(W62&gt;=500,"ALTO",IF(AND(W62&gt;325,W62&lt;=499),"MEDIO",IF(AND(W62&gt;1,W62&lt;=324),"BAJO",)))</f>
        <v>BAJO</v>
      </c>
      <c r="Y62" s="13" t="s">
        <v>26</v>
      </c>
      <c r="Z62" s="4" t="s">
        <v>100</v>
      </c>
      <c r="AA62" s="13" t="s">
        <v>26</v>
      </c>
      <c r="AB62" s="110"/>
    </row>
    <row r="63" spans="1:28" s="109" customFormat="1" ht="15.75" hidden="1" x14ac:dyDescent="0.25">
      <c r="A63" s="420"/>
      <c r="B63" s="420"/>
      <c r="C63" s="511"/>
      <c r="D63" s="426"/>
      <c r="E63" s="377"/>
      <c r="F63" s="379"/>
      <c r="G63" s="352"/>
      <c r="H63" s="355"/>
      <c r="I63" s="389"/>
      <c r="J63" s="358"/>
      <c r="K63" s="335"/>
      <c r="L63" s="338"/>
      <c r="M63" s="8" t="s">
        <v>60</v>
      </c>
      <c r="N63" s="341"/>
      <c r="O63" s="10">
        <v>1</v>
      </c>
      <c r="P63" s="343"/>
      <c r="Q63" s="346"/>
      <c r="R63" s="349"/>
      <c r="S63" s="364"/>
      <c r="T63" s="374"/>
      <c r="U63" s="329"/>
      <c r="V63" s="329"/>
      <c r="W63" s="371"/>
      <c r="X63" s="332"/>
      <c r="Y63" s="11" t="s">
        <v>27</v>
      </c>
      <c r="Z63" s="3" t="s">
        <v>100</v>
      </c>
      <c r="AA63" s="11" t="s">
        <v>27</v>
      </c>
      <c r="AB63" s="29"/>
    </row>
    <row r="64" spans="1:28" s="109" customFormat="1" ht="56.25" hidden="1" x14ac:dyDescent="0.25">
      <c r="A64" s="420"/>
      <c r="B64" s="420"/>
      <c r="C64" s="511"/>
      <c r="D64" s="426"/>
      <c r="E64" s="377"/>
      <c r="F64" s="379"/>
      <c r="G64" s="352"/>
      <c r="H64" s="355"/>
      <c r="I64" s="389"/>
      <c r="J64" s="358"/>
      <c r="K64" s="335"/>
      <c r="L64" s="338"/>
      <c r="M64" s="8" t="s">
        <v>97</v>
      </c>
      <c r="N64" s="341"/>
      <c r="O64" s="10">
        <v>2</v>
      </c>
      <c r="P64" s="343"/>
      <c r="Q64" s="346"/>
      <c r="R64" s="349"/>
      <c r="S64" s="364"/>
      <c r="T64" s="374"/>
      <c r="U64" s="329"/>
      <c r="V64" s="329"/>
      <c r="W64" s="371"/>
      <c r="X64" s="332"/>
      <c r="Y64" s="11" t="s">
        <v>4</v>
      </c>
      <c r="Z64" s="38" t="s">
        <v>100</v>
      </c>
      <c r="AA64" s="11" t="s">
        <v>36</v>
      </c>
      <c r="AB64" s="32" t="s">
        <v>319</v>
      </c>
    </row>
    <row r="65" spans="1:28" s="109" customFormat="1" ht="54" hidden="1" x14ac:dyDescent="0.25">
      <c r="A65" s="420"/>
      <c r="B65" s="420"/>
      <c r="C65" s="511"/>
      <c r="D65" s="426"/>
      <c r="E65" s="377"/>
      <c r="F65" s="379"/>
      <c r="G65" s="352"/>
      <c r="H65" s="355"/>
      <c r="I65" s="389"/>
      <c r="J65" s="358"/>
      <c r="K65" s="335"/>
      <c r="L65" s="338"/>
      <c r="M65" s="8" t="s">
        <v>87</v>
      </c>
      <c r="N65" s="341"/>
      <c r="O65" s="10">
        <v>1</v>
      </c>
      <c r="P65" s="343"/>
      <c r="Q65" s="346"/>
      <c r="R65" s="349"/>
      <c r="S65" s="364"/>
      <c r="T65" s="374"/>
      <c r="U65" s="329"/>
      <c r="V65" s="329"/>
      <c r="W65" s="371"/>
      <c r="X65" s="332"/>
      <c r="Y65" s="11" t="s">
        <v>28</v>
      </c>
      <c r="Z65" s="38" t="s">
        <v>422</v>
      </c>
      <c r="AA65" s="11" t="s">
        <v>28</v>
      </c>
      <c r="AB65" s="32" t="s">
        <v>423</v>
      </c>
    </row>
    <row r="66" spans="1:28" s="109" customFormat="1" ht="57" hidden="1" thickBot="1" x14ac:dyDescent="0.3">
      <c r="A66" s="421"/>
      <c r="B66" s="421"/>
      <c r="C66" s="512"/>
      <c r="D66" s="427"/>
      <c r="E66" s="428"/>
      <c r="F66" s="429"/>
      <c r="G66" s="353"/>
      <c r="H66" s="356"/>
      <c r="I66" s="390"/>
      <c r="J66" s="359"/>
      <c r="K66" s="360"/>
      <c r="L66" s="362"/>
      <c r="M66" s="9" t="s">
        <v>91</v>
      </c>
      <c r="N66" s="342"/>
      <c r="O66" s="33">
        <v>3</v>
      </c>
      <c r="P66" s="344"/>
      <c r="Q66" s="347"/>
      <c r="R66" s="350"/>
      <c r="S66" s="365"/>
      <c r="T66" s="375"/>
      <c r="U66" s="330"/>
      <c r="V66" s="330"/>
      <c r="W66" s="372"/>
      <c r="X66" s="333"/>
      <c r="Y66" s="14" t="s">
        <v>29</v>
      </c>
      <c r="Z66" s="45" t="s">
        <v>100</v>
      </c>
      <c r="AA66" s="14" t="s">
        <v>29</v>
      </c>
      <c r="AB66" s="35" t="s">
        <v>316</v>
      </c>
    </row>
  </sheetData>
  <mergeCells count="227">
    <mergeCell ref="A1:C4"/>
    <mergeCell ref="D1:Z4"/>
    <mergeCell ref="AA1:AB2"/>
    <mergeCell ref="AA3:AB4"/>
    <mergeCell ref="A6:H6"/>
    <mergeCell ref="L6:M6"/>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S9:T9"/>
    <mergeCell ref="A12:A66"/>
    <mergeCell ref="B12:B66"/>
    <mergeCell ref="C12:C66"/>
    <mergeCell ref="D12:D66"/>
    <mergeCell ref="E12:E16"/>
    <mergeCell ref="F12:F16"/>
    <mergeCell ref="E47:E51"/>
    <mergeCell ref="F47:F51"/>
    <mergeCell ref="R10:R11"/>
    <mergeCell ref="Q10:Q11"/>
    <mergeCell ref="A8:A11"/>
    <mergeCell ref="B8:B11"/>
    <mergeCell ref="C8:C11"/>
    <mergeCell ref="D8:D11"/>
    <mergeCell ref="E8:F8"/>
    <mergeCell ref="G8:H8"/>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42:E46"/>
    <mergeCell ref="F42:F46"/>
    <mergeCell ref="G42:G46"/>
    <mergeCell ref="H42:H46"/>
    <mergeCell ref="I42:I66"/>
    <mergeCell ref="J42:J46"/>
    <mergeCell ref="N32:N36"/>
    <mergeCell ref="P32:P36"/>
    <mergeCell ref="Q32:Q36"/>
    <mergeCell ref="E62:E66"/>
    <mergeCell ref="F62:F66"/>
    <mergeCell ref="G62:G66"/>
    <mergeCell ref="H62:H66"/>
    <mergeCell ref="J62:J66"/>
    <mergeCell ref="S42:S46"/>
    <mergeCell ref="T42:T46"/>
    <mergeCell ref="U42:U46"/>
    <mergeCell ref="V42:V46"/>
    <mergeCell ref="W42:W46"/>
    <mergeCell ref="X42:X46"/>
    <mergeCell ref="K42:K46"/>
    <mergeCell ref="L42:L46"/>
    <mergeCell ref="N42:N46"/>
    <mergeCell ref="P42:P46"/>
    <mergeCell ref="Q42:Q46"/>
    <mergeCell ref="R42:R46"/>
    <mergeCell ref="V47:V51"/>
    <mergeCell ref="W47:W51"/>
    <mergeCell ref="X47:X51"/>
    <mergeCell ref="E52:E56"/>
    <mergeCell ref="F52:F56"/>
    <mergeCell ref="G52:G56"/>
    <mergeCell ref="H52:H56"/>
    <mergeCell ref="J52:J56"/>
    <mergeCell ref="K52:K56"/>
    <mergeCell ref="L52:L56"/>
    <mergeCell ref="P47:P51"/>
    <mergeCell ref="Q47:Q51"/>
    <mergeCell ref="R47:R51"/>
    <mergeCell ref="S47:S51"/>
    <mergeCell ref="T47:T51"/>
    <mergeCell ref="U47:U51"/>
    <mergeCell ref="G47:G51"/>
    <mergeCell ref="H47:H51"/>
    <mergeCell ref="J47:J51"/>
    <mergeCell ref="K47:K51"/>
    <mergeCell ref="L47:L51"/>
    <mergeCell ref="N47:N51"/>
    <mergeCell ref="U52:U56"/>
    <mergeCell ref="V52:V56"/>
    <mergeCell ref="W52:W56"/>
    <mergeCell ref="X52:X56"/>
    <mergeCell ref="E57:E61"/>
    <mergeCell ref="F57:F61"/>
    <mergeCell ref="G57:G61"/>
    <mergeCell ref="H57:H61"/>
    <mergeCell ref="J57:J61"/>
    <mergeCell ref="K57:K61"/>
    <mergeCell ref="N52:N56"/>
    <mergeCell ref="P52:P56"/>
    <mergeCell ref="Q52:Q56"/>
    <mergeCell ref="R52:R56"/>
    <mergeCell ref="S52:S56"/>
    <mergeCell ref="T52:T56"/>
    <mergeCell ref="T57:T61"/>
    <mergeCell ref="U57:U61"/>
    <mergeCell ref="V57:V61"/>
    <mergeCell ref="W57:W61"/>
    <mergeCell ref="X57:X61"/>
    <mergeCell ref="L57:L61"/>
    <mergeCell ref="N57:N61"/>
    <mergeCell ref="P57:P61"/>
    <mergeCell ref="Q57:Q61"/>
    <mergeCell ref="R57:R61"/>
    <mergeCell ref="S57:S61"/>
    <mergeCell ref="S62:S66"/>
    <mergeCell ref="T62:T66"/>
    <mergeCell ref="U62:U66"/>
    <mergeCell ref="V62:V66"/>
    <mergeCell ref="W62:W66"/>
    <mergeCell ref="X62:X66"/>
    <mergeCell ref="K62:K66"/>
    <mergeCell ref="L62:L66"/>
    <mergeCell ref="N62:N66"/>
    <mergeCell ref="P62:P66"/>
    <mergeCell ref="Q62:Q66"/>
    <mergeCell ref="R62:R66"/>
    <mergeCell ref="X37:X41"/>
    <mergeCell ref="R37:R41"/>
    <mergeCell ref="S37:S41"/>
    <mergeCell ref="T37:T41"/>
    <mergeCell ref="U37:U41"/>
    <mergeCell ref="V37:V41"/>
    <mergeCell ref="W37:W41"/>
    <mergeCell ref="J37:J41"/>
    <mergeCell ref="K37:K41"/>
    <mergeCell ref="L37:L41"/>
    <mergeCell ref="N37:N41"/>
    <mergeCell ref="P37:P41"/>
    <mergeCell ref="Q37:Q4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C00000"/>
    <pageSetUpPr fitToPage="1"/>
  </sheetPr>
  <dimension ref="A1:AE66"/>
  <sheetViews>
    <sheetView showGridLines="0" zoomScale="65" zoomScaleNormal="65" workbookViewId="0">
      <selection activeCell="Q6" sqref="Q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33.75" x14ac:dyDescent="0.2">
      <c r="A12" s="419" t="s">
        <v>375</v>
      </c>
      <c r="B12" s="419" t="s">
        <v>610</v>
      </c>
      <c r="C12" s="510" t="s">
        <v>609</v>
      </c>
      <c r="D12" s="513" t="s">
        <v>611</v>
      </c>
      <c r="E12" s="376" t="s">
        <v>44</v>
      </c>
      <c r="F12" s="351"/>
      <c r="G12" s="351">
        <v>1</v>
      </c>
      <c r="H12" s="354">
        <v>8</v>
      </c>
      <c r="I12" s="401" t="s">
        <v>45</v>
      </c>
      <c r="J12" s="404"/>
      <c r="K12" s="407" t="s">
        <v>374</v>
      </c>
      <c r="L12" s="407" t="s">
        <v>424</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5.8823529411764705E-3</v>
      </c>
      <c r="V12" s="369">
        <v>1</v>
      </c>
      <c r="W12" s="370">
        <f>S12*V12</f>
        <v>28.000000000000004</v>
      </c>
      <c r="X12" s="331" t="str">
        <f>+IF(W12&gt;=500,"ALTO",IF(AND(W12&gt;325,W12&lt;=499),"MEDIO",IF(AND(W12&gt;1,W12&lt;=324),"BAJO",)))</f>
        <v>BAJO</v>
      </c>
      <c r="Y12" s="13" t="s">
        <v>26</v>
      </c>
      <c r="Z12" s="4" t="s">
        <v>100</v>
      </c>
      <c r="AA12" s="13" t="s">
        <v>26</v>
      </c>
      <c r="AB12" s="5"/>
    </row>
    <row r="13" spans="1:31" ht="15.75" x14ac:dyDescent="0.25">
      <c r="A13" s="420"/>
      <c r="B13" s="420"/>
      <c r="C13" s="511"/>
      <c r="D13" s="514"/>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27" x14ac:dyDescent="0.25">
      <c r="A14" s="420"/>
      <c r="B14" s="420"/>
      <c r="C14" s="511"/>
      <c r="D14" s="514"/>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511"/>
      <c r="D15" s="514"/>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3.25" thickBot="1" x14ac:dyDescent="0.3">
      <c r="A16" s="420"/>
      <c r="B16" s="420"/>
      <c r="C16" s="511"/>
      <c r="D16" s="514"/>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22.5" x14ac:dyDescent="0.2">
      <c r="A17" s="420"/>
      <c r="B17" s="420"/>
      <c r="C17" s="511"/>
      <c r="D17" s="514"/>
      <c r="E17" s="376" t="s">
        <v>44</v>
      </c>
      <c r="F17" s="378"/>
      <c r="G17" s="351">
        <v>1</v>
      </c>
      <c r="H17" s="354">
        <v>8</v>
      </c>
      <c r="I17" s="402"/>
      <c r="J17" s="357"/>
      <c r="K17" s="334" t="s">
        <v>369</v>
      </c>
      <c r="L17" s="410" t="s">
        <v>368</v>
      </c>
      <c r="M17" s="7" t="s">
        <v>59</v>
      </c>
      <c r="N17" s="340" t="s">
        <v>98</v>
      </c>
      <c r="O17" s="30">
        <v>3</v>
      </c>
      <c r="P17" s="343">
        <f>((O17*0.6)+(O18*0.1)+(O19*0.1)+(O20*0.1)+(O21*0.1))</f>
        <v>2.7</v>
      </c>
      <c r="Q17" s="345">
        <v>1</v>
      </c>
      <c r="R17" s="348">
        <v>2</v>
      </c>
      <c r="S17" s="363">
        <f>P17*Q17*R17</f>
        <v>5.4</v>
      </c>
      <c r="T17" s="385" t="s">
        <v>122</v>
      </c>
      <c r="U17" s="328">
        <f>G17/170*1</f>
        <v>5.8823529411764705E-3</v>
      </c>
      <c r="V17" s="369">
        <v>1</v>
      </c>
      <c r="W17" s="370">
        <f>S17*V17</f>
        <v>5.4</v>
      </c>
      <c r="X17" s="331" t="str">
        <f>+IF(W17&gt;=500,"ALTO",IF(AND(W17&gt;325,W17&lt;=499),"MEDIO",IF(AND(W17&gt;1,W17&lt;=324),"BAJO",)))</f>
        <v>BAJO</v>
      </c>
      <c r="Y17" s="13" t="s">
        <v>26</v>
      </c>
      <c r="Z17" s="4" t="s">
        <v>100</v>
      </c>
      <c r="AA17" s="13" t="s">
        <v>26</v>
      </c>
      <c r="AB17" s="28"/>
    </row>
    <row r="18" spans="1:29" s="109" customFormat="1" ht="15.75" x14ac:dyDescent="0.25">
      <c r="A18" s="420"/>
      <c r="B18" s="420"/>
      <c r="C18" s="511"/>
      <c r="D18" s="514"/>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27" x14ac:dyDescent="0.25">
      <c r="A19" s="420"/>
      <c r="B19" s="420"/>
      <c r="C19" s="511"/>
      <c r="D19" s="514"/>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09" customFormat="1" ht="54" x14ac:dyDescent="0.25">
      <c r="A20" s="420"/>
      <c r="B20" s="420"/>
      <c r="C20" s="511"/>
      <c r="D20" s="514"/>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511"/>
      <c r="D21" s="514"/>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22.5" x14ac:dyDescent="0.2">
      <c r="A22" s="420"/>
      <c r="B22" s="420"/>
      <c r="C22" s="511"/>
      <c r="D22" s="514"/>
      <c r="E22" s="376" t="s">
        <v>44</v>
      </c>
      <c r="F22" s="351"/>
      <c r="G22" s="351">
        <v>1</v>
      </c>
      <c r="H22" s="354">
        <v>8</v>
      </c>
      <c r="I22" s="402"/>
      <c r="J22" s="357"/>
      <c r="K22" s="334" t="s">
        <v>362</v>
      </c>
      <c r="L22" s="337" t="s">
        <v>445</v>
      </c>
      <c r="M22" s="7" t="s">
        <v>61</v>
      </c>
      <c r="N22" s="340"/>
      <c r="O22" s="30">
        <v>3</v>
      </c>
      <c r="P22" s="343">
        <f>((O22*0.6)+(O23*0.1)+(O24*0.1)+(O25*0.1)+(O26*0.1))</f>
        <v>2.7</v>
      </c>
      <c r="Q22" s="345">
        <v>3</v>
      </c>
      <c r="R22" s="348">
        <v>4</v>
      </c>
      <c r="S22" s="363">
        <f>P22*Q22*R22</f>
        <v>32.400000000000006</v>
      </c>
      <c r="T22" s="366" t="str">
        <f>+IF(S22&gt;100,"Riesgo_INTOLERABLE",IF(AND(S22&gt;65,S22&lt;=100),"Riesgo_IMPORTANTE",IF(AND(S22&gt;37,S22&lt;=65),"Riesgo_MODERADO",IF(AND(S22&gt;16,S22&lt;=37),"Riesgo_TOLERABLE",IF(AND(S22&gt;=15),"Riesgo_BAJO")))))</f>
        <v>Riesgo_TOLERABLE</v>
      </c>
      <c r="U22" s="328">
        <f>G22/170*1</f>
        <v>5.8823529411764705E-3</v>
      </c>
      <c r="V22" s="369">
        <v>1</v>
      </c>
      <c r="W22" s="370">
        <f>S22*V22</f>
        <v>32.400000000000006</v>
      </c>
      <c r="X22" s="331" t="str">
        <f>+IF(W22&gt;=500,"ALTO",IF(AND(W22&gt;325,W22&lt;=499),"MEDIO",IF(AND(W22&gt;1,W22&lt;=324),"BAJO",)))</f>
        <v>BAJO</v>
      </c>
      <c r="Y22" s="13" t="s">
        <v>26</v>
      </c>
      <c r="Z22" s="4" t="s">
        <v>100</v>
      </c>
      <c r="AA22" s="13" t="s">
        <v>26</v>
      </c>
      <c r="AB22" s="28"/>
    </row>
    <row r="23" spans="1:29" s="109" customFormat="1" ht="15.75" x14ac:dyDescent="0.25">
      <c r="A23" s="420"/>
      <c r="B23" s="420"/>
      <c r="C23" s="511"/>
      <c r="D23" s="514"/>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27" x14ac:dyDescent="0.25">
      <c r="A24" s="420"/>
      <c r="B24" s="420"/>
      <c r="C24" s="511"/>
      <c r="D24" s="514"/>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359</v>
      </c>
    </row>
    <row r="25" spans="1:29" s="109" customFormat="1" ht="54" x14ac:dyDescent="0.25">
      <c r="A25" s="420"/>
      <c r="B25" s="420"/>
      <c r="C25" s="511"/>
      <c r="D25" s="514"/>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511"/>
      <c r="D26" s="514"/>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45" x14ac:dyDescent="0.2">
      <c r="A27" s="420"/>
      <c r="B27" s="420"/>
      <c r="C27" s="511"/>
      <c r="D27" s="514"/>
      <c r="E27" s="376" t="s">
        <v>44</v>
      </c>
      <c r="F27" s="378"/>
      <c r="G27" s="351">
        <v>1</v>
      </c>
      <c r="H27" s="354">
        <v>8</v>
      </c>
      <c r="I27" s="402"/>
      <c r="J27" s="357"/>
      <c r="K27" s="334" t="s">
        <v>355</v>
      </c>
      <c r="L27" s="337" t="s">
        <v>414</v>
      </c>
      <c r="M27" s="7" t="s">
        <v>66</v>
      </c>
      <c r="N27" s="340" t="s">
        <v>98</v>
      </c>
      <c r="O27" s="30">
        <v>6</v>
      </c>
      <c r="P27" s="343">
        <f>((O27*0.6)+(O28*0.1)+(O29*0.1)+(O30*0.1)+(O31*0.1))</f>
        <v>5.8999999999999986</v>
      </c>
      <c r="Q27" s="345">
        <v>2</v>
      </c>
      <c r="R27" s="348">
        <v>1</v>
      </c>
      <c r="S27" s="363">
        <f>P27*Q27*R27</f>
        <v>11.799999999999997</v>
      </c>
      <c r="T27" s="385" t="s">
        <v>126</v>
      </c>
      <c r="U27" s="328">
        <f>G27/170*1</f>
        <v>5.8823529411764705E-3</v>
      </c>
      <c r="V27" s="369">
        <v>1</v>
      </c>
      <c r="W27" s="370">
        <f>S27*V27</f>
        <v>11.799999999999997</v>
      </c>
      <c r="X27" s="331" t="str">
        <f>+IF(W27&gt;=500,"ALTO",IF(AND(W27&gt;325,W27&lt;=499),"MEDIO",IF(AND(W27&gt;1,W27&lt;=324),"BAJO",)))</f>
        <v>BAJO</v>
      </c>
      <c r="Y27" s="13" t="s">
        <v>26</v>
      </c>
      <c r="Z27" s="114" t="s">
        <v>100</v>
      </c>
      <c r="AA27" s="13" t="s">
        <v>26</v>
      </c>
      <c r="AB27" s="32"/>
    </row>
    <row r="28" spans="1:29" s="109" customFormat="1" ht="22.5" x14ac:dyDescent="0.25">
      <c r="A28" s="420"/>
      <c r="B28" s="420"/>
      <c r="C28" s="511"/>
      <c r="D28" s="514"/>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27" x14ac:dyDescent="0.25">
      <c r="A29" s="420"/>
      <c r="B29" s="420"/>
      <c r="C29" s="511"/>
      <c r="D29" s="514"/>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54" x14ac:dyDescent="0.25">
      <c r="A30" s="420"/>
      <c r="B30" s="420"/>
      <c r="C30" s="511"/>
      <c r="D30" s="514"/>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thickBot="1" x14ac:dyDescent="0.3">
      <c r="A31" s="420"/>
      <c r="B31" s="420"/>
      <c r="C31" s="511"/>
      <c r="D31" s="514"/>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33.75" customHeight="1" x14ac:dyDescent="0.2">
      <c r="A32" s="420"/>
      <c r="B32" s="420"/>
      <c r="C32" s="511"/>
      <c r="D32" s="514"/>
      <c r="E32" s="376" t="s">
        <v>44</v>
      </c>
      <c r="F32" s="378"/>
      <c r="G32" s="351">
        <v>1</v>
      </c>
      <c r="H32" s="354">
        <v>8</v>
      </c>
      <c r="I32" s="402"/>
      <c r="J32" s="357"/>
      <c r="K32" s="334" t="s">
        <v>70</v>
      </c>
      <c r="L32" s="337" t="s">
        <v>436</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5.8823529411764705E-3</v>
      </c>
      <c r="V32" s="369">
        <v>1</v>
      </c>
      <c r="W32" s="370">
        <f>S32*V32</f>
        <v>20.8</v>
      </c>
      <c r="X32" s="331" t="s">
        <v>126</v>
      </c>
      <c r="Y32" s="13" t="s">
        <v>26</v>
      </c>
      <c r="Z32" s="4" t="s">
        <v>100</v>
      </c>
      <c r="AA32" s="13" t="s">
        <v>26</v>
      </c>
      <c r="AB32" s="110"/>
    </row>
    <row r="33" spans="1:28" s="109" customFormat="1" ht="15.75" x14ac:dyDescent="0.25">
      <c r="A33" s="420"/>
      <c r="B33" s="420"/>
      <c r="C33" s="511"/>
      <c r="D33" s="514"/>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27" x14ac:dyDescent="0.25">
      <c r="A34" s="420"/>
      <c r="B34" s="420"/>
      <c r="C34" s="511"/>
      <c r="D34" s="514"/>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54" x14ac:dyDescent="0.25">
      <c r="A35" s="420"/>
      <c r="B35" s="420"/>
      <c r="C35" s="511"/>
      <c r="D35" s="514"/>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34.5" thickBot="1" x14ac:dyDescent="0.3">
      <c r="A36" s="420"/>
      <c r="B36" s="420"/>
      <c r="C36" s="511"/>
      <c r="D36" s="514"/>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22.5" x14ac:dyDescent="0.2">
      <c r="A37" s="420"/>
      <c r="B37" s="420"/>
      <c r="C37" s="511"/>
      <c r="D37" s="514"/>
      <c r="E37" s="376" t="s">
        <v>44</v>
      </c>
      <c r="F37" s="378"/>
      <c r="G37" s="351">
        <v>1</v>
      </c>
      <c r="H37" s="354">
        <v>8</v>
      </c>
      <c r="I37" s="388"/>
      <c r="J37" s="357"/>
      <c r="K37" s="334" t="s">
        <v>47</v>
      </c>
      <c r="L37" s="337" t="s">
        <v>392</v>
      </c>
      <c r="M37" s="7" t="s">
        <v>342</v>
      </c>
      <c r="N37" s="340" t="s">
        <v>98</v>
      </c>
      <c r="O37" s="30">
        <v>1</v>
      </c>
      <c r="P37" s="343">
        <f>((O37*0.6)+(O38*0.1)+(O39*0.1)+(O40*0.1)+(O41*0.1))</f>
        <v>0.99999999999999989</v>
      </c>
      <c r="Q37" s="345">
        <v>2</v>
      </c>
      <c r="R37" s="348">
        <v>5</v>
      </c>
      <c r="S37" s="363">
        <f>P37*Q37*R37</f>
        <v>9.9999999999999982</v>
      </c>
      <c r="T37" s="385" t="s">
        <v>122</v>
      </c>
      <c r="U37" s="328">
        <f>G37/170*1</f>
        <v>5.8823529411764705E-3</v>
      </c>
      <c r="V37" s="369">
        <v>1</v>
      </c>
      <c r="W37" s="370">
        <f>S37*V37</f>
        <v>9.9999999999999982</v>
      </c>
      <c r="X37" s="331" t="str">
        <f>+IF(W37&gt;=500,"ALTO",IF(AND(W37&gt;325,W37&lt;=499),"MEDIO",IF(AND(W37&gt;1,W37&lt;=324),"BAJO",)))</f>
        <v>BAJO</v>
      </c>
      <c r="Y37" s="13" t="s">
        <v>26</v>
      </c>
      <c r="Z37" s="4" t="s">
        <v>100</v>
      </c>
      <c r="AA37" s="13" t="s">
        <v>26</v>
      </c>
      <c r="AB37" s="110"/>
    </row>
    <row r="38" spans="1:28" s="109" customFormat="1" ht="15.75" x14ac:dyDescent="0.25">
      <c r="A38" s="420"/>
      <c r="B38" s="420"/>
      <c r="C38" s="511"/>
      <c r="D38" s="514"/>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27" x14ac:dyDescent="0.25">
      <c r="A39" s="420"/>
      <c r="B39" s="420"/>
      <c r="C39" s="511"/>
      <c r="D39" s="514"/>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t="s">
        <v>340</v>
      </c>
    </row>
    <row r="40" spans="1:28" s="109" customFormat="1" ht="54" x14ac:dyDescent="0.25">
      <c r="A40" s="420"/>
      <c r="B40" s="420"/>
      <c r="C40" s="511"/>
      <c r="D40" s="514"/>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thickBot="1" x14ac:dyDescent="0.3">
      <c r="A41" s="420"/>
      <c r="B41" s="420"/>
      <c r="C41" s="511"/>
      <c r="D41" s="514"/>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100</v>
      </c>
      <c r="AA41" s="14" t="s">
        <v>29</v>
      </c>
      <c r="AB41" s="35" t="s">
        <v>331</v>
      </c>
    </row>
    <row r="42" spans="1:28" s="109" customFormat="1" ht="22.5" x14ac:dyDescent="0.2">
      <c r="A42" s="420"/>
      <c r="B42" s="420"/>
      <c r="C42" s="511"/>
      <c r="D42" s="514"/>
      <c r="E42" s="376" t="s">
        <v>44</v>
      </c>
      <c r="F42" s="378"/>
      <c r="G42" s="351">
        <v>1</v>
      </c>
      <c r="H42" s="354">
        <v>8</v>
      </c>
      <c r="I42" s="389"/>
      <c r="J42" s="357"/>
      <c r="K42" s="334" t="s">
        <v>82</v>
      </c>
      <c r="L42" s="337" t="s">
        <v>337</v>
      </c>
      <c r="M42" s="7" t="s">
        <v>336</v>
      </c>
      <c r="N42" s="340" t="s">
        <v>98</v>
      </c>
      <c r="O42" s="30">
        <v>2</v>
      </c>
      <c r="P42" s="343">
        <f>((O42*0.6)+(O43*0.1)+(O44*0.1)+(O45*0.1)+(O46*0.1))</f>
        <v>1.7000000000000002</v>
      </c>
      <c r="Q42" s="345">
        <v>2</v>
      </c>
      <c r="R42" s="348">
        <v>5</v>
      </c>
      <c r="S42" s="363">
        <f>P42*Q42*R42</f>
        <v>17</v>
      </c>
      <c r="T42" s="385" t="s">
        <v>122</v>
      </c>
      <c r="U42" s="328">
        <f>G42/170*1</f>
        <v>5.8823529411764705E-3</v>
      </c>
      <c r="V42" s="369">
        <v>1</v>
      </c>
      <c r="W42" s="370">
        <f>S42*V42</f>
        <v>17</v>
      </c>
      <c r="X42" s="331" t="str">
        <f>+IF(W42&gt;=500,"ALTO",IF(AND(W42&gt;325,W42&lt;=499),"MEDIO",IF(AND(W42&gt;1,W42&lt;=324),"BAJO",)))</f>
        <v>BAJO</v>
      </c>
      <c r="Y42" s="13" t="s">
        <v>26</v>
      </c>
      <c r="Z42" s="4" t="s">
        <v>100</v>
      </c>
      <c r="AA42" s="13" t="s">
        <v>26</v>
      </c>
      <c r="AB42" s="110"/>
    </row>
    <row r="43" spans="1:28" s="109" customFormat="1" ht="15.75" x14ac:dyDescent="0.25">
      <c r="A43" s="420"/>
      <c r="B43" s="420"/>
      <c r="C43" s="511"/>
      <c r="D43" s="514"/>
      <c r="E43" s="377"/>
      <c r="F43" s="379"/>
      <c r="G43" s="352"/>
      <c r="H43" s="355"/>
      <c r="I43" s="389"/>
      <c r="J43" s="358"/>
      <c r="K43" s="335"/>
      <c r="L43" s="383"/>
      <c r="M43" s="8" t="s">
        <v>60</v>
      </c>
      <c r="N43" s="341"/>
      <c r="O43" s="10">
        <v>1</v>
      </c>
      <c r="P43" s="343"/>
      <c r="Q43" s="346"/>
      <c r="R43" s="349"/>
      <c r="S43" s="364"/>
      <c r="T43" s="386"/>
      <c r="U43" s="329"/>
      <c r="V43" s="329"/>
      <c r="W43" s="371"/>
      <c r="X43" s="332"/>
      <c r="Y43" s="11" t="s">
        <v>27</v>
      </c>
      <c r="Z43" s="3" t="s">
        <v>100</v>
      </c>
      <c r="AA43" s="11" t="s">
        <v>27</v>
      </c>
      <c r="AB43" s="29"/>
    </row>
    <row r="44" spans="1:28" s="109" customFormat="1" ht="27" x14ac:dyDescent="0.25">
      <c r="A44" s="420"/>
      <c r="B44" s="420"/>
      <c r="C44" s="511"/>
      <c r="D44" s="514"/>
      <c r="E44" s="377"/>
      <c r="F44" s="379"/>
      <c r="G44" s="352"/>
      <c r="H44" s="355"/>
      <c r="I44" s="389"/>
      <c r="J44" s="358"/>
      <c r="K44" s="335"/>
      <c r="L44" s="383"/>
      <c r="M44" s="8" t="s">
        <v>335</v>
      </c>
      <c r="N44" s="341"/>
      <c r="O44" s="10">
        <v>1</v>
      </c>
      <c r="P44" s="343"/>
      <c r="Q44" s="346"/>
      <c r="R44" s="349"/>
      <c r="S44" s="364"/>
      <c r="T44" s="386"/>
      <c r="U44" s="329"/>
      <c r="V44" s="329"/>
      <c r="W44" s="371"/>
      <c r="X44" s="332"/>
      <c r="Y44" s="11" t="s">
        <v>4</v>
      </c>
      <c r="Z44" s="111" t="s">
        <v>100</v>
      </c>
      <c r="AA44" s="11" t="s">
        <v>36</v>
      </c>
      <c r="AB44" s="32"/>
    </row>
    <row r="45" spans="1:28" s="109" customFormat="1" ht="54" x14ac:dyDescent="0.25">
      <c r="A45" s="420"/>
      <c r="B45" s="420"/>
      <c r="C45" s="511"/>
      <c r="D45" s="514"/>
      <c r="E45" s="377"/>
      <c r="F45" s="379"/>
      <c r="G45" s="352"/>
      <c r="H45" s="355"/>
      <c r="I45" s="389"/>
      <c r="J45" s="358"/>
      <c r="K45" s="335"/>
      <c r="L45" s="383"/>
      <c r="M45" s="8" t="s">
        <v>55</v>
      </c>
      <c r="N45" s="341"/>
      <c r="O45" s="10">
        <v>1</v>
      </c>
      <c r="P45" s="343"/>
      <c r="Q45" s="346"/>
      <c r="R45" s="349"/>
      <c r="S45" s="364"/>
      <c r="T45" s="386"/>
      <c r="U45" s="329"/>
      <c r="V45" s="329"/>
      <c r="W45" s="371"/>
      <c r="X45" s="332"/>
      <c r="Y45" s="11" t="s">
        <v>28</v>
      </c>
      <c r="Z45" s="31" t="s">
        <v>334</v>
      </c>
      <c r="AA45" s="11" t="s">
        <v>28</v>
      </c>
      <c r="AB45" s="32" t="s">
        <v>333</v>
      </c>
    </row>
    <row r="46" spans="1:28" s="109" customFormat="1" ht="45.75" thickBot="1" x14ac:dyDescent="0.3">
      <c r="A46" s="420"/>
      <c r="B46" s="420"/>
      <c r="C46" s="511"/>
      <c r="D46" s="514"/>
      <c r="E46" s="377"/>
      <c r="F46" s="379"/>
      <c r="G46" s="352"/>
      <c r="H46" s="355"/>
      <c r="I46" s="389"/>
      <c r="J46" s="380"/>
      <c r="K46" s="336"/>
      <c r="L46" s="384"/>
      <c r="M46" s="9" t="s">
        <v>57</v>
      </c>
      <c r="N46" s="342"/>
      <c r="O46" s="33">
        <v>2</v>
      </c>
      <c r="P46" s="344"/>
      <c r="Q46" s="347"/>
      <c r="R46" s="350"/>
      <c r="S46" s="365"/>
      <c r="T46" s="387"/>
      <c r="U46" s="330"/>
      <c r="V46" s="330"/>
      <c r="W46" s="372"/>
      <c r="X46" s="333"/>
      <c r="Y46" s="14" t="s">
        <v>29</v>
      </c>
      <c r="Z46" s="45" t="s">
        <v>332</v>
      </c>
      <c r="AA46" s="14" t="s">
        <v>29</v>
      </c>
      <c r="AB46" s="35" t="s">
        <v>331</v>
      </c>
    </row>
    <row r="47" spans="1:28" s="109" customFormat="1" ht="45" x14ac:dyDescent="0.2">
      <c r="A47" s="420"/>
      <c r="B47" s="420"/>
      <c r="C47" s="511"/>
      <c r="D47" s="514"/>
      <c r="E47" s="376" t="s">
        <v>44</v>
      </c>
      <c r="F47" s="378"/>
      <c r="G47" s="351">
        <v>1</v>
      </c>
      <c r="H47" s="479">
        <v>8</v>
      </c>
      <c r="I47" s="389"/>
      <c r="J47" s="489"/>
      <c r="K47" s="334" t="s">
        <v>50</v>
      </c>
      <c r="L47" s="337" t="s">
        <v>681</v>
      </c>
      <c r="M47" s="7" t="s">
        <v>180</v>
      </c>
      <c r="N47" s="340" t="s">
        <v>98</v>
      </c>
      <c r="O47" s="30">
        <v>6</v>
      </c>
      <c r="P47" s="343">
        <f>((O47*0.6)+(O48*0.1)+(O49*0.1)+(O50*0.1)+(O51*0.1))</f>
        <v>4.5</v>
      </c>
      <c r="Q47" s="473">
        <v>2</v>
      </c>
      <c r="R47" s="476">
        <v>3</v>
      </c>
      <c r="S47" s="363">
        <f>P47*Q47*R47</f>
        <v>27</v>
      </c>
      <c r="T47" s="366" t="str">
        <f>+IF(S47&gt;100,"Riesgo_ INTOLERABLE",IF(AND(S47&gt;65,S47&lt;=100),"Riesgo_ IMPORTANTE",IF(AND(S47&gt;37,S47&lt;=65),"Riesgo_ MODERADO",IF(AND(S47&gt;16,S47&lt;=37),"Riesgo_ TOLERABLE",IF(AND(S47&gt;=15),"Riesgo_BAJO")))))</f>
        <v>Riesgo_ TOLERABLE</v>
      </c>
      <c r="U47" s="328">
        <f>G47/170*1</f>
        <v>5.8823529411764705E-3</v>
      </c>
      <c r="V47" s="369">
        <v>1</v>
      </c>
      <c r="W47" s="370">
        <f>S47*V47</f>
        <v>27</v>
      </c>
      <c r="X47" s="470" t="s">
        <v>118</v>
      </c>
      <c r="Y47" s="13" t="s">
        <v>26</v>
      </c>
      <c r="Z47" s="4" t="s">
        <v>100</v>
      </c>
      <c r="AA47" s="13" t="s">
        <v>26</v>
      </c>
      <c r="AB47" s="22"/>
    </row>
    <row r="48" spans="1:28" s="109" customFormat="1" ht="22.5" x14ac:dyDescent="0.25">
      <c r="A48" s="420"/>
      <c r="B48" s="420"/>
      <c r="C48" s="511"/>
      <c r="D48" s="514"/>
      <c r="E48" s="377"/>
      <c r="F48" s="379"/>
      <c r="G48" s="352"/>
      <c r="H48" s="480"/>
      <c r="I48" s="389"/>
      <c r="J48" s="490"/>
      <c r="K48" s="335"/>
      <c r="L48" s="383"/>
      <c r="M48" s="8" t="s">
        <v>86</v>
      </c>
      <c r="N48" s="341"/>
      <c r="O48" s="10">
        <v>2</v>
      </c>
      <c r="P48" s="343"/>
      <c r="Q48" s="474"/>
      <c r="R48" s="477"/>
      <c r="S48" s="364"/>
      <c r="T48" s="367"/>
      <c r="U48" s="329"/>
      <c r="V48" s="329"/>
      <c r="W48" s="371"/>
      <c r="X48" s="471"/>
      <c r="Y48" s="11" t="s">
        <v>27</v>
      </c>
      <c r="Z48" s="3" t="s">
        <v>100</v>
      </c>
      <c r="AA48" s="11" t="s">
        <v>27</v>
      </c>
      <c r="AB48" s="29"/>
    </row>
    <row r="49" spans="1:28" s="109" customFormat="1" ht="27" x14ac:dyDescent="0.25">
      <c r="A49" s="420"/>
      <c r="B49" s="420"/>
      <c r="C49" s="511"/>
      <c r="D49" s="514"/>
      <c r="E49" s="377"/>
      <c r="F49" s="379"/>
      <c r="G49" s="352"/>
      <c r="H49" s="480"/>
      <c r="I49" s="389"/>
      <c r="J49" s="490"/>
      <c r="K49" s="335"/>
      <c r="L49" s="383"/>
      <c r="M49" s="8" t="s">
        <v>181</v>
      </c>
      <c r="N49" s="341"/>
      <c r="O49" s="10">
        <v>2</v>
      </c>
      <c r="P49" s="343"/>
      <c r="Q49" s="474"/>
      <c r="R49" s="477"/>
      <c r="S49" s="364"/>
      <c r="T49" s="367"/>
      <c r="U49" s="329"/>
      <c r="V49" s="329"/>
      <c r="W49" s="371"/>
      <c r="X49" s="471"/>
      <c r="Y49" s="11" t="s">
        <v>4</v>
      </c>
      <c r="Z49" s="31" t="s">
        <v>100</v>
      </c>
      <c r="AA49" s="11" t="s">
        <v>36</v>
      </c>
      <c r="AB49" s="19"/>
    </row>
    <row r="50" spans="1:28" s="109" customFormat="1" ht="54" x14ac:dyDescent="0.25">
      <c r="A50" s="420"/>
      <c r="B50" s="420"/>
      <c r="C50" s="511"/>
      <c r="D50" s="514"/>
      <c r="E50" s="377"/>
      <c r="F50" s="379"/>
      <c r="G50" s="352"/>
      <c r="H50" s="480"/>
      <c r="I50" s="389"/>
      <c r="J50" s="490"/>
      <c r="K50" s="335"/>
      <c r="L50" s="383"/>
      <c r="M50" s="8" t="s">
        <v>87</v>
      </c>
      <c r="N50" s="341"/>
      <c r="O50" s="10">
        <v>2</v>
      </c>
      <c r="P50" s="343"/>
      <c r="Q50" s="474"/>
      <c r="R50" s="477"/>
      <c r="S50" s="364"/>
      <c r="T50" s="367"/>
      <c r="U50" s="329"/>
      <c r="V50" s="329"/>
      <c r="W50" s="371"/>
      <c r="X50" s="471"/>
      <c r="Y50" s="11" t="s">
        <v>28</v>
      </c>
      <c r="Z50" s="31" t="s">
        <v>182</v>
      </c>
      <c r="AA50" s="11" t="s">
        <v>28</v>
      </c>
      <c r="AB50" s="32" t="s">
        <v>682</v>
      </c>
    </row>
    <row r="51" spans="1:28" s="109" customFormat="1" ht="68.25" thickBot="1" x14ac:dyDescent="0.3">
      <c r="A51" s="420"/>
      <c r="B51" s="420"/>
      <c r="C51" s="511"/>
      <c r="D51" s="514"/>
      <c r="E51" s="428"/>
      <c r="F51" s="429"/>
      <c r="G51" s="353"/>
      <c r="H51" s="481"/>
      <c r="I51" s="389"/>
      <c r="J51" s="491"/>
      <c r="K51" s="336"/>
      <c r="L51" s="384"/>
      <c r="M51" s="9" t="s">
        <v>123</v>
      </c>
      <c r="N51" s="342"/>
      <c r="O51" s="33">
        <v>3</v>
      </c>
      <c r="P51" s="344"/>
      <c r="Q51" s="475"/>
      <c r="R51" s="478"/>
      <c r="S51" s="365"/>
      <c r="T51" s="368"/>
      <c r="U51" s="330"/>
      <c r="V51" s="330"/>
      <c r="W51" s="372"/>
      <c r="X51" s="472"/>
      <c r="Y51" s="14" t="s">
        <v>29</v>
      </c>
      <c r="Z51" s="38" t="s">
        <v>427</v>
      </c>
      <c r="AA51" s="14" t="s">
        <v>29</v>
      </c>
      <c r="AB51" s="35" t="s">
        <v>184</v>
      </c>
    </row>
    <row r="52" spans="1:28" s="109" customFormat="1" ht="45" x14ac:dyDescent="0.2">
      <c r="A52" s="420"/>
      <c r="B52" s="420"/>
      <c r="C52" s="511"/>
      <c r="D52" s="514"/>
      <c r="E52" s="376" t="s">
        <v>44</v>
      </c>
      <c r="F52" s="378"/>
      <c r="G52" s="351">
        <v>1</v>
      </c>
      <c r="H52" s="354">
        <v>8</v>
      </c>
      <c r="I52" s="389"/>
      <c r="J52" s="357"/>
      <c r="K52" s="334" t="s">
        <v>92</v>
      </c>
      <c r="L52" s="381" t="s">
        <v>428</v>
      </c>
      <c r="M52" s="7" t="s">
        <v>96</v>
      </c>
      <c r="N52" s="340" t="s">
        <v>98</v>
      </c>
      <c r="O52" s="30">
        <v>3</v>
      </c>
      <c r="P52" s="343">
        <f>((O52*0.6)+(O53*0.1)+(O54*0.1)+(O55*0.1)+(O56*0.1))</f>
        <v>2.6</v>
      </c>
      <c r="Q52" s="345">
        <v>2</v>
      </c>
      <c r="R52" s="348">
        <v>5</v>
      </c>
      <c r="S52" s="363">
        <f>P52*Q52*R52</f>
        <v>26</v>
      </c>
      <c r="T52" s="366" t="str">
        <f>+IF(S52&gt;100,"Riesgo_ INTOLERABLE",IF(AND(S52&gt;65,S52&lt;=100),"Riesgo_ IMPORTANTE",IF(AND(S52&gt;37,S52&lt;=65),"Riesgo_ MODERADO",IF(AND(S52&gt;16,S52&lt;=37),"Riesgo_ TOLERABLE",IF(AND(S52&gt;=15),"Riesgo_BAJO")))))</f>
        <v>Riesgo_ TOLERABLE</v>
      </c>
      <c r="U52" s="328">
        <f>G52/170*1</f>
        <v>5.8823529411764705E-3</v>
      </c>
      <c r="V52" s="369">
        <v>1</v>
      </c>
      <c r="W52" s="370">
        <f>S52*V52</f>
        <v>26</v>
      </c>
      <c r="X52" s="331" t="str">
        <f>+IF(W52&gt;=500,"ALTO",IF(AND(W52&gt;325,W52&lt;=499),"MEDIO",IF(AND(W52&gt;1,W52&lt;=324),"BAJO",)))</f>
        <v>BAJO</v>
      </c>
      <c r="Y52" s="13" t="s">
        <v>26</v>
      </c>
      <c r="Z52" s="4" t="s">
        <v>100</v>
      </c>
      <c r="AA52" s="13" t="s">
        <v>26</v>
      </c>
      <c r="AB52" s="110"/>
    </row>
    <row r="53" spans="1:28" s="109" customFormat="1" ht="15.75" x14ac:dyDescent="0.25">
      <c r="A53" s="420"/>
      <c r="B53" s="420"/>
      <c r="C53" s="511"/>
      <c r="D53" s="514"/>
      <c r="E53" s="377"/>
      <c r="F53" s="379"/>
      <c r="G53" s="352"/>
      <c r="H53" s="355"/>
      <c r="I53" s="389"/>
      <c r="J53" s="358"/>
      <c r="K53" s="335"/>
      <c r="L53" s="381"/>
      <c r="M53" s="8" t="s">
        <v>93</v>
      </c>
      <c r="N53" s="341"/>
      <c r="O53" s="10">
        <v>3</v>
      </c>
      <c r="P53" s="343"/>
      <c r="Q53" s="346"/>
      <c r="R53" s="349"/>
      <c r="S53" s="364"/>
      <c r="T53" s="367"/>
      <c r="U53" s="329"/>
      <c r="V53" s="329"/>
      <c r="W53" s="371"/>
      <c r="X53" s="332"/>
      <c r="Y53" s="11" t="s">
        <v>27</v>
      </c>
      <c r="Z53" s="3" t="s">
        <v>100</v>
      </c>
      <c r="AA53" s="11" t="s">
        <v>27</v>
      </c>
      <c r="AB53" s="29"/>
    </row>
    <row r="54" spans="1:28" s="109" customFormat="1" ht="27" x14ac:dyDescent="0.25">
      <c r="A54" s="420"/>
      <c r="B54" s="420"/>
      <c r="C54" s="511"/>
      <c r="D54" s="514"/>
      <c r="E54" s="377"/>
      <c r="F54" s="379"/>
      <c r="G54" s="352"/>
      <c r="H54" s="355"/>
      <c r="I54" s="389"/>
      <c r="J54" s="358"/>
      <c r="K54" s="335"/>
      <c r="L54" s="381"/>
      <c r="M54" s="8" t="s">
        <v>76</v>
      </c>
      <c r="N54" s="341"/>
      <c r="O54" s="10">
        <v>2</v>
      </c>
      <c r="P54" s="343"/>
      <c r="Q54" s="346"/>
      <c r="R54" s="349"/>
      <c r="S54" s="364"/>
      <c r="T54" s="367"/>
      <c r="U54" s="329"/>
      <c r="V54" s="329"/>
      <c r="W54" s="371"/>
      <c r="X54" s="332"/>
      <c r="Y54" s="11" t="s">
        <v>4</v>
      </c>
      <c r="Z54" s="31" t="s">
        <v>329</v>
      </c>
      <c r="AA54" s="11" t="s">
        <v>36</v>
      </c>
      <c r="AB54" s="43" t="s">
        <v>127</v>
      </c>
    </row>
    <row r="55" spans="1:28" s="109" customFormat="1" ht="54" x14ac:dyDescent="0.25">
      <c r="A55" s="420"/>
      <c r="B55" s="420"/>
      <c r="C55" s="511"/>
      <c r="D55" s="514"/>
      <c r="E55" s="377"/>
      <c r="F55" s="379"/>
      <c r="G55" s="352"/>
      <c r="H55" s="355"/>
      <c r="I55" s="389"/>
      <c r="J55" s="358"/>
      <c r="K55" s="335"/>
      <c r="L55" s="381"/>
      <c r="M55" s="8" t="s">
        <v>77</v>
      </c>
      <c r="N55" s="341"/>
      <c r="O55" s="10">
        <v>1</v>
      </c>
      <c r="P55" s="343"/>
      <c r="Q55" s="346"/>
      <c r="R55" s="349"/>
      <c r="S55" s="364"/>
      <c r="T55" s="367"/>
      <c r="U55" s="329"/>
      <c r="V55" s="329"/>
      <c r="W55" s="371"/>
      <c r="X55" s="332"/>
      <c r="Y55" s="11" t="s">
        <v>28</v>
      </c>
      <c r="Z55" s="31" t="s">
        <v>117</v>
      </c>
      <c r="AA55" s="11" t="s">
        <v>28</v>
      </c>
      <c r="AB55" s="32" t="s">
        <v>328</v>
      </c>
    </row>
    <row r="56" spans="1:28" s="109" customFormat="1" ht="45.75" thickBot="1" x14ac:dyDescent="0.3">
      <c r="A56" s="420"/>
      <c r="B56" s="420"/>
      <c r="C56" s="511"/>
      <c r="D56" s="514"/>
      <c r="E56" s="377"/>
      <c r="F56" s="379"/>
      <c r="G56" s="352"/>
      <c r="H56" s="355"/>
      <c r="I56" s="389"/>
      <c r="J56" s="380"/>
      <c r="K56" s="336"/>
      <c r="L56" s="382"/>
      <c r="M56" s="9" t="s">
        <v>57</v>
      </c>
      <c r="N56" s="342"/>
      <c r="O56" s="33">
        <v>2</v>
      </c>
      <c r="P56" s="344"/>
      <c r="Q56" s="347"/>
      <c r="R56" s="350"/>
      <c r="S56" s="365"/>
      <c r="T56" s="368"/>
      <c r="U56" s="330"/>
      <c r="V56" s="330"/>
      <c r="W56" s="372"/>
      <c r="X56" s="333"/>
      <c r="Y56" s="14" t="s">
        <v>29</v>
      </c>
      <c r="Z56" s="45" t="s">
        <v>100</v>
      </c>
      <c r="AA56" s="14" t="s">
        <v>29</v>
      </c>
      <c r="AB56" s="32" t="s">
        <v>116</v>
      </c>
    </row>
    <row r="57" spans="1:28" s="109" customFormat="1" ht="78.75" x14ac:dyDescent="0.2">
      <c r="A57" s="420"/>
      <c r="B57" s="420"/>
      <c r="C57" s="511"/>
      <c r="D57" s="514"/>
      <c r="E57" s="376" t="s">
        <v>44</v>
      </c>
      <c r="F57" s="378"/>
      <c r="G57" s="351">
        <v>1</v>
      </c>
      <c r="H57" s="354">
        <v>8</v>
      </c>
      <c r="I57" s="389"/>
      <c r="J57" s="357"/>
      <c r="K57" s="334" t="s">
        <v>51</v>
      </c>
      <c r="L57" s="337" t="s">
        <v>326</v>
      </c>
      <c r="M57" s="7" t="s">
        <v>325</v>
      </c>
      <c r="N57" s="340" t="s">
        <v>98</v>
      </c>
      <c r="O57" s="30">
        <v>5</v>
      </c>
      <c r="P57" s="343">
        <f>((O57*0.6)+(O58*0.1)+(O59*0.1)+(O60*0.1)+(O61*0.1))</f>
        <v>3.8000000000000003</v>
      </c>
      <c r="Q57" s="345">
        <v>2</v>
      </c>
      <c r="R57" s="348">
        <v>6</v>
      </c>
      <c r="S57" s="363">
        <f>P57*Q57*R57</f>
        <v>45.6</v>
      </c>
      <c r="T57" s="373" t="str">
        <f>+IF(S57&gt;100,"Riesgo_ INTOLERABLE",IF(AND(S57&gt;65,S57&lt;=100),"Riesgo_ IMPORTANTE",IF(AND(S57&gt;37,S57&lt;=65),"Riesgo_ MODERADO",IF(AND(S57&gt;16,S57&lt;=37),"Riesgo_ TOLERABLE",IF(AND(S57&gt;=15),"Riesgo_BAJO")))))</f>
        <v>Riesgo_ MODERADO</v>
      </c>
      <c r="U57" s="328">
        <f>G57/170*1</f>
        <v>5.8823529411764705E-3</v>
      </c>
      <c r="V57" s="369">
        <v>1</v>
      </c>
      <c r="W57" s="370">
        <f>S57*V57</f>
        <v>45.6</v>
      </c>
      <c r="X57" s="331" t="str">
        <f>+IF(W57&gt;=500,"ALTO",IF(AND(W57&gt;325,W57&lt;=499),"MEDIO",IF(AND(W57&gt;1,W57&lt;=324),"BAJO",)))</f>
        <v>BAJO</v>
      </c>
      <c r="Y57" s="13" t="s">
        <v>26</v>
      </c>
      <c r="Z57" s="4" t="s">
        <v>100</v>
      </c>
      <c r="AA57" s="13" t="s">
        <v>26</v>
      </c>
      <c r="AB57" s="110"/>
    </row>
    <row r="58" spans="1:28" s="109" customFormat="1" ht="15.75" x14ac:dyDescent="0.25">
      <c r="A58" s="420"/>
      <c r="B58" s="420"/>
      <c r="C58" s="511"/>
      <c r="D58" s="514"/>
      <c r="E58" s="377"/>
      <c r="F58" s="379"/>
      <c r="G58" s="352"/>
      <c r="H58" s="355"/>
      <c r="I58" s="389"/>
      <c r="J58" s="358"/>
      <c r="K58" s="335"/>
      <c r="L58" s="338"/>
      <c r="M58" s="8" t="s">
        <v>60</v>
      </c>
      <c r="N58" s="341"/>
      <c r="O58" s="10">
        <v>1</v>
      </c>
      <c r="P58" s="343"/>
      <c r="Q58" s="346"/>
      <c r="R58" s="349"/>
      <c r="S58" s="364"/>
      <c r="T58" s="374"/>
      <c r="U58" s="329"/>
      <c r="V58" s="329"/>
      <c r="W58" s="371"/>
      <c r="X58" s="332"/>
      <c r="Y58" s="11" t="s">
        <v>27</v>
      </c>
      <c r="Z58" s="3" t="s">
        <v>100</v>
      </c>
      <c r="AA58" s="11" t="s">
        <v>27</v>
      </c>
      <c r="AB58" s="29"/>
    </row>
    <row r="59" spans="1:28" s="109" customFormat="1" ht="56.25" x14ac:dyDescent="0.25">
      <c r="A59" s="420"/>
      <c r="B59" s="420"/>
      <c r="C59" s="511"/>
      <c r="D59" s="514"/>
      <c r="E59" s="377"/>
      <c r="F59" s="379"/>
      <c r="G59" s="352"/>
      <c r="H59" s="355"/>
      <c r="I59" s="389"/>
      <c r="J59" s="358"/>
      <c r="K59" s="335"/>
      <c r="L59" s="338"/>
      <c r="M59" s="8" t="s">
        <v>89</v>
      </c>
      <c r="N59" s="341"/>
      <c r="O59" s="10">
        <v>2</v>
      </c>
      <c r="P59" s="343"/>
      <c r="Q59" s="346"/>
      <c r="R59" s="349"/>
      <c r="S59" s="364"/>
      <c r="T59" s="374"/>
      <c r="U59" s="329"/>
      <c r="V59" s="329"/>
      <c r="W59" s="371"/>
      <c r="X59" s="332"/>
      <c r="Y59" s="11" t="s">
        <v>4</v>
      </c>
      <c r="Z59" s="38" t="s">
        <v>100</v>
      </c>
      <c r="AA59" s="11" t="s">
        <v>36</v>
      </c>
      <c r="AB59" s="32" t="s">
        <v>324</v>
      </c>
    </row>
    <row r="60" spans="1:28" s="109" customFormat="1" ht="54" x14ac:dyDescent="0.25">
      <c r="A60" s="420"/>
      <c r="B60" s="420"/>
      <c r="C60" s="511"/>
      <c r="D60" s="514"/>
      <c r="E60" s="377"/>
      <c r="F60" s="379"/>
      <c r="G60" s="352"/>
      <c r="H60" s="355"/>
      <c r="I60" s="389"/>
      <c r="J60" s="358"/>
      <c r="K60" s="335"/>
      <c r="L60" s="338"/>
      <c r="M60" s="8" t="s">
        <v>323</v>
      </c>
      <c r="N60" s="341"/>
      <c r="O60" s="10">
        <v>1</v>
      </c>
      <c r="P60" s="343"/>
      <c r="Q60" s="346"/>
      <c r="R60" s="349"/>
      <c r="S60" s="364"/>
      <c r="T60" s="374"/>
      <c r="U60" s="329"/>
      <c r="V60" s="329"/>
      <c r="W60" s="371"/>
      <c r="X60" s="332"/>
      <c r="Y60" s="11" t="s">
        <v>28</v>
      </c>
      <c r="Z60" s="38" t="s">
        <v>429</v>
      </c>
      <c r="AA60" s="11" t="s">
        <v>28</v>
      </c>
      <c r="AB60" s="32" t="s">
        <v>119</v>
      </c>
    </row>
    <row r="61" spans="1:28" s="109" customFormat="1" ht="57" thickBot="1" x14ac:dyDescent="0.3">
      <c r="A61" s="420"/>
      <c r="B61" s="420"/>
      <c r="C61" s="511"/>
      <c r="D61" s="514"/>
      <c r="E61" s="377"/>
      <c r="F61" s="379"/>
      <c r="G61" s="352"/>
      <c r="H61" s="355"/>
      <c r="I61" s="389"/>
      <c r="J61" s="380"/>
      <c r="K61" s="336"/>
      <c r="L61" s="339"/>
      <c r="M61" s="9" t="s">
        <v>90</v>
      </c>
      <c r="N61" s="342"/>
      <c r="O61" s="33">
        <v>4</v>
      </c>
      <c r="P61" s="344"/>
      <c r="Q61" s="347"/>
      <c r="R61" s="350"/>
      <c r="S61" s="365"/>
      <c r="T61" s="375"/>
      <c r="U61" s="330"/>
      <c r="V61" s="330"/>
      <c r="W61" s="372"/>
      <c r="X61" s="333"/>
      <c r="Y61" s="14" t="s">
        <v>29</v>
      </c>
      <c r="Z61" s="38" t="s">
        <v>100</v>
      </c>
      <c r="AA61" s="11" t="s">
        <v>29</v>
      </c>
      <c r="AB61" s="32" t="s">
        <v>124</v>
      </c>
    </row>
    <row r="62" spans="1:28" s="109" customFormat="1" ht="33.75" x14ac:dyDescent="0.2">
      <c r="A62" s="420"/>
      <c r="B62" s="420"/>
      <c r="C62" s="511"/>
      <c r="D62" s="514"/>
      <c r="E62" s="376" t="s">
        <v>44</v>
      </c>
      <c r="F62" s="378"/>
      <c r="G62" s="351">
        <v>1</v>
      </c>
      <c r="H62" s="354">
        <v>8</v>
      </c>
      <c r="I62" s="389"/>
      <c r="J62" s="357"/>
      <c r="K62" s="334" t="s">
        <v>52</v>
      </c>
      <c r="L62" s="361" t="s">
        <v>444</v>
      </c>
      <c r="M62" s="7" t="s">
        <v>320</v>
      </c>
      <c r="N62" s="340" t="s">
        <v>98</v>
      </c>
      <c r="O62" s="30">
        <v>3</v>
      </c>
      <c r="P62" s="343">
        <f>((O62*0.6)+(O63*0.1)+(O64*0.1)+(O65*0.1)+(O66*0.1))</f>
        <v>2.5</v>
      </c>
      <c r="Q62" s="345">
        <v>2</v>
      </c>
      <c r="R62" s="348">
        <v>6</v>
      </c>
      <c r="S62" s="363">
        <f>P62*Q62*R62</f>
        <v>30</v>
      </c>
      <c r="T62" s="366" t="str">
        <f>+IF(S62&gt;100,"Riesgo_ INTOLERABLE",IF(AND(S62&gt;65,S62&lt;=100),"Riesgo_ IMPORTANTE",IF(AND(S62&gt;37,S62&lt;=65),"Riesgo_ MODERADO",IF(AND(S62&gt;16,S62&lt;=37),"Riesgo_ TOLERABLE",IF(AND(S62&gt;=15),"Riesgo_BAJO")))))</f>
        <v>Riesgo_ TOLERABLE</v>
      </c>
      <c r="U62" s="328">
        <f>G62/170*1</f>
        <v>5.8823529411764705E-3</v>
      </c>
      <c r="V62" s="369">
        <v>1</v>
      </c>
      <c r="W62" s="370">
        <f>S62*V62</f>
        <v>30</v>
      </c>
      <c r="X62" s="331" t="str">
        <f>+IF(W62&gt;=500,"ALTO",IF(AND(W62&gt;325,W62&lt;=499),"MEDIO",IF(AND(W62&gt;1,W62&lt;=324),"BAJO",)))</f>
        <v>BAJO</v>
      </c>
      <c r="Y62" s="13" t="s">
        <v>26</v>
      </c>
      <c r="Z62" s="4" t="s">
        <v>100</v>
      </c>
      <c r="AA62" s="13" t="s">
        <v>26</v>
      </c>
      <c r="AB62" s="110"/>
    </row>
    <row r="63" spans="1:28" s="109" customFormat="1" ht="15.75" x14ac:dyDescent="0.25">
      <c r="A63" s="420"/>
      <c r="B63" s="420"/>
      <c r="C63" s="511"/>
      <c r="D63" s="514"/>
      <c r="E63" s="377"/>
      <c r="F63" s="379"/>
      <c r="G63" s="352"/>
      <c r="H63" s="355"/>
      <c r="I63" s="389"/>
      <c r="J63" s="358"/>
      <c r="K63" s="335"/>
      <c r="L63" s="338"/>
      <c r="M63" s="8" t="s">
        <v>60</v>
      </c>
      <c r="N63" s="341"/>
      <c r="O63" s="10">
        <v>1</v>
      </c>
      <c r="P63" s="343"/>
      <c r="Q63" s="346"/>
      <c r="R63" s="349"/>
      <c r="S63" s="364"/>
      <c r="T63" s="367"/>
      <c r="U63" s="329"/>
      <c r="V63" s="329"/>
      <c r="W63" s="371"/>
      <c r="X63" s="332"/>
      <c r="Y63" s="11" t="s">
        <v>27</v>
      </c>
      <c r="Z63" s="3" t="s">
        <v>100</v>
      </c>
      <c r="AA63" s="11" t="s">
        <v>27</v>
      </c>
      <c r="AB63" s="29"/>
    </row>
    <row r="64" spans="1:28" s="109" customFormat="1" ht="56.25" x14ac:dyDescent="0.25">
      <c r="A64" s="420"/>
      <c r="B64" s="420"/>
      <c r="C64" s="511"/>
      <c r="D64" s="514"/>
      <c r="E64" s="377"/>
      <c r="F64" s="379"/>
      <c r="G64" s="352"/>
      <c r="H64" s="355"/>
      <c r="I64" s="389"/>
      <c r="J64" s="358"/>
      <c r="K64" s="335"/>
      <c r="L64" s="338"/>
      <c r="M64" s="8" t="s">
        <v>97</v>
      </c>
      <c r="N64" s="341"/>
      <c r="O64" s="10">
        <v>2</v>
      </c>
      <c r="P64" s="343"/>
      <c r="Q64" s="346"/>
      <c r="R64" s="349"/>
      <c r="S64" s="364"/>
      <c r="T64" s="367"/>
      <c r="U64" s="329"/>
      <c r="V64" s="329"/>
      <c r="W64" s="371"/>
      <c r="X64" s="332"/>
      <c r="Y64" s="11" t="s">
        <v>4</v>
      </c>
      <c r="Z64" s="38" t="s">
        <v>100</v>
      </c>
      <c r="AA64" s="11" t="s">
        <v>36</v>
      </c>
      <c r="AB64" s="32" t="s">
        <v>319</v>
      </c>
    </row>
    <row r="65" spans="1:28" s="109" customFormat="1" ht="54" x14ac:dyDescent="0.25">
      <c r="A65" s="420"/>
      <c r="B65" s="420"/>
      <c r="C65" s="511"/>
      <c r="D65" s="514"/>
      <c r="E65" s="377"/>
      <c r="F65" s="379"/>
      <c r="G65" s="352"/>
      <c r="H65" s="355"/>
      <c r="I65" s="389"/>
      <c r="J65" s="358"/>
      <c r="K65" s="335"/>
      <c r="L65" s="338"/>
      <c r="M65" s="8" t="s">
        <v>87</v>
      </c>
      <c r="N65" s="341"/>
      <c r="O65" s="10">
        <v>1</v>
      </c>
      <c r="P65" s="343"/>
      <c r="Q65" s="346"/>
      <c r="R65" s="349"/>
      <c r="S65" s="364"/>
      <c r="T65" s="367"/>
      <c r="U65" s="329"/>
      <c r="V65" s="329"/>
      <c r="W65" s="371"/>
      <c r="X65" s="332"/>
      <c r="Y65" s="11" t="s">
        <v>28</v>
      </c>
      <c r="Z65" s="38" t="s">
        <v>422</v>
      </c>
      <c r="AA65" s="11" t="s">
        <v>28</v>
      </c>
      <c r="AB65" s="32" t="s">
        <v>423</v>
      </c>
    </row>
    <row r="66" spans="1:28" s="109" customFormat="1" ht="57" thickBot="1" x14ac:dyDescent="0.3">
      <c r="A66" s="421"/>
      <c r="B66" s="421"/>
      <c r="C66" s="512"/>
      <c r="D66" s="515"/>
      <c r="E66" s="428"/>
      <c r="F66" s="429"/>
      <c r="G66" s="353"/>
      <c r="H66" s="356"/>
      <c r="I66" s="390"/>
      <c r="J66" s="359"/>
      <c r="K66" s="360"/>
      <c r="L66" s="362"/>
      <c r="M66" s="9" t="s">
        <v>91</v>
      </c>
      <c r="N66" s="342"/>
      <c r="O66" s="33">
        <v>3</v>
      </c>
      <c r="P66" s="344"/>
      <c r="Q66" s="347"/>
      <c r="R66" s="350"/>
      <c r="S66" s="365"/>
      <c r="T66" s="368"/>
      <c r="U66" s="330"/>
      <c r="V66" s="330"/>
      <c r="W66" s="372"/>
      <c r="X66" s="333"/>
      <c r="Y66" s="14" t="s">
        <v>29</v>
      </c>
      <c r="Z66" s="45" t="s">
        <v>100</v>
      </c>
      <c r="AA66" s="14" t="s">
        <v>29</v>
      </c>
      <c r="AB66" s="35" t="s">
        <v>316</v>
      </c>
    </row>
  </sheetData>
  <mergeCells count="231">
    <mergeCell ref="AA1:AB2"/>
    <mergeCell ref="AA3:AB4"/>
    <mergeCell ref="A6:H6"/>
    <mergeCell ref="L6:M6"/>
    <mergeCell ref="S9:T9"/>
    <mergeCell ref="Q10:Q11"/>
    <mergeCell ref="A8:A11"/>
    <mergeCell ref="B8:B11"/>
    <mergeCell ref="C8:C11"/>
    <mergeCell ref="D8:D11"/>
    <mergeCell ref="E8:F8"/>
    <mergeCell ref="G8:H8"/>
    <mergeCell ref="A1:C4"/>
    <mergeCell ref="D1:Z4"/>
    <mergeCell ref="R10:R11"/>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A12:A66"/>
    <mergeCell ref="B12:B66"/>
    <mergeCell ref="C12:C66"/>
    <mergeCell ref="D12:D66"/>
    <mergeCell ref="E12:E16"/>
    <mergeCell ref="F12:F16"/>
    <mergeCell ref="E42:E46"/>
    <mergeCell ref="F42:F46"/>
    <mergeCell ref="E62:E66"/>
    <mergeCell ref="F62:F66"/>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6"/>
    <mergeCell ref="J37:J41"/>
    <mergeCell ref="N32:N36"/>
    <mergeCell ref="P32:P36"/>
    <mergeCell ref="Q32:Q36"/>
    <mergeCell ref="E57:E61"/>
    <mergeCell ref="F57:F61"/>
    <mergeCell ref="G57:G61"/>
    <mergeCell ref="H57:H61"/>
    <mergeCell ref="J57:J61"/>
    <mergeCell ref="G62:G66"/>
    <mergeCell ref="H62:H66"/>
    <mergeCell ref="J62:J66"/>
    <mergeCell ref="K62:K66"/>
    <mergeCell ref="L62:L66"/>
    <mergeCell ref="N62:N66"/>
    <mergeCell ref="S37:S41"/>
    <mergeCell ref="T37:T41"/>
    <mergeCell ref="U37:U41"/>
    <mergeCell ref="V37:V41"/>
    <mergeCell ref="W37:W41"/>
    <mergeCell ref="X37:X41"/>
    <mergeCell ref="K37:K41"/>
    <mergeCell ref="L37:L41"/>
    <mergeCell ref="N37:N41"/>
    <mergeCell ref="P37:P41"/>
    <mergeCell ref="Q37:Q41"/>
    <mergeCell ref="R37:R41"/>
    <mergeCell ref="V42:V46"/>
    <mergeCell ref="W42:W46"/>
    <mergeCell ref="X42:X46"/>
    <mergeCell ref="E47:E51"/>
    <mergeCell ref="F47:F51"/>
    <mergeCell ref="G47:G51"/>
    <mergeCell ref="H47:H51"/>
    <mergeCell ref="J47:J51"/>
    <mergeCell ref="K47:K51"/>
    <mergeCell ref="L47:L51"/>
    <mergeCell ref="P42:P46"/>
    <mergeCell ref="Q42:Q46"/>
    <mergeCell ref="R42:R46"/>
    <mergeCell ref="S42:S46"/>
    <mergeCell ref="T42:T46"/>
    <mergeCell ref="U42:U46"/>
    <mergeCell ref="G42:G46"/>
    <mergeCell ref="H42:H46"/>
    <mergeCell ref="J42:J46"/>
    <mergeCell ref="K42:K46"/>
    <mergeCell ref="L42:L46"/>
    <mergeCell ref="N42:N46"/>
    <mergeCell ref="U47:U51"/>
    <mergeCell ref="V47:V51"/>
    <mergeCell ref="W47:W51"/>
    <mergeCell ref="X47:X51"/>
    <mergeCell ref="E52:E56"/>
    <mergeCell ref="F52:F56"/>
    <mergeCell ref="G52:G56"/>
    <mergeCell ref="H52:H56"/>
    <mergeCell ref="J52:J56"/>
    <mergeCell ref="K52:K56"/>
    <mergeCell ref="N47:N51"/>
    <mergeCell ref="P47:P51"/>
    <mergeCell ref="Q47:Q51"/>
    <mergeCell ref="R47:R51"/>
    <mergeCell ref="S47:S51"/>
    <mergeCell ref="T47:T51"/>
    <mergeCell ref="T52:T56"/>
    <mergeCell ref="U52:U56"/>
    <mergeCell ref="V52:V56"/>
    <mergeCell ref="W52:W56"/>
    <mergeCell ref="X52:X56"/>
    <mergeCell ref="L52:L56"/>
    <mergeCell ref="N52:N56"/>
    <mergeCell ref="P52:P56"/>
    <mergeCell ref="Q52:Q56"/>
    <mergeCell ref="R52:R56"/>
    <mergeCell ref="S52:S56"/>
    <mergeCell ref="V57:V61"/>
    <mergeCell ref="W57:W61"/>
    <mergeCell ref="X57:X61"/>
    <mergeCell ref="K57:K61"/>
    <mergeCell ref="L57:L61"/>
    <mergeCell ref="N57:N61"/>
    <mergeCell ref="P57:P61"/>
    <mergeCell ref="Q57:Q61"/>
    <mergeCell ref="R57:R61"/>
    <mergeCell ref="S57:S61"/>
    <mergeCell ref="T57:T61"/>
    <mergeCell ref="U57:U61"/>
    <mergeCell ref="V62:V66"/>
    <mergeCell ref="W62:W66"/>
    <mergeCell ref="X62:X66"/>
    <mergeCell ref="P62:P66"/>
    <mergeCell ref="Q62:Q66"/>
    <mergeCell ref="R62:R66"/>
    <mergeCell ref="S62:S66"/>
    <mergeCell ref="T62:T66"/>
    <mergeCell ref="U62:U66"/>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pageSetUpPr fitToPage="1"/>
  </sheetPr>
  <dimension ref="A1:AE66"/>
  <sheetViews>
    <sheetView showGridLines="0" topLeftCell="A22" zoomScale="65" zoomScaleNormal="65" workbookViewId="0">
      <selection activeCell="L6" sqref="L6:M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709</v>
      </c>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54" customHeight="1" x14ac:dyDescent="0.2">
      <c r="A12" s="419" t="s">
        <v>375</v>
      </c>
      <c r="B12" s="419" t="s">
        <v>584</v>
      </c>
      <c r="C12" s="422" t="s">
        <v>541</v>
      </c>
      <c r="D12" s="425" t="s">
        <v>585</v>
      </c>
      <c r="E12" s="376" t="s">
        <v>44</v>
      </c>
      <c r="F12" s="351"/>
      <c r="G12" s="351">
        <v>1</v>
      </c>
      <c r="H12" s="354">
        <v>8</v>
      </c>
      <c r="I12" s="401" t="s">
        <v>45</v>
      </c>
      <c r="J12" s="404"/>
      <c r="K12" s="407" t="s">
        <v>383</v>
      </c>
      <c r="L12" s="407" t="s">
        <v>384</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5.8823529411764705E-3</v>
      </c>
      <c r="V12" s="369">
        <v>1</v>
      </c>
      <c r="W12" s="370">
        <f>S12*V12</f>
        <v>28.000000000000004</v>
      </c>
      <c r="X12" s="331" t="str">
        <f>+IF(W12&gt;=500,"ALTO",IF(AND(W12&gt;325,W12&lt;=499),"MEDIO",IF(AND(W12&gt;1,W12&lt;=324),"BAJO",)))</f>
        <v>BAJO</v>
      </c>
      <c r="Y12" s="13" t="s">
        <v>26</v>
      </c>
      <c r="Z12" s="4" t="s">
        <v>100</v>
      </c>
      <c r="AA12" s="13" t="s">
        <v>26</v>
      </c>
      <c r="AB12" s="5"/>
    </row>
    <row r="13" spans="1:31" ht="24" customHeight="1" x14ac:dyDescent="0.25">
      <c r="A13" s="420"/>
      <c r="B13" s="420"/>
      <c r="C13" s="423"/>
      <c r="D13" s="426"/>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37.5" customHeight="1" x14ac:dyDescent="0.25">
      <c r="A14" s="420"/>
      <c r="B14" s="420"/>
      <c r="C14" s="423"/>
      <c r="D14" s="426"/>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423"/>
      <c r="D15" s="426"/>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5.5" customHeight="1" thickBot="1" x14ac:dyDescent="0.3">
      <c r="A16" s="420"/>
      <c r="B16" s="420"/>
      <c r="C16" s="423"/>
      <c r="D16" s="426"/>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29.25" customHeight="1" x14ac:dyDescent="0.2">
      <c r="A17" s="420"/>
      <c r="B17" s="420"/>
      <c r="C17" s="423"/>
      <c r="D17" s="426"/>
      <c r="E17" s="376" t="s">
        <v>44</v>
      </c>
      <c r="F17" s="378"/>
      <c r="G17" s="351">
        <v>1</v>
      </c>
      <c r="H17" s="354">
        <v>8</v>
      </c>
      <c r="I17" s="402"/>
      <c r="J17" s="357"/>
      <c r="K17" s="334" t="s">
        <v>369</v>
      </c>
      <c r="L17" s="410" t="s">
        <v>368</v>
      </c>
      <c r="M17" s="7" t="s">
        <v>59</v>
      </c>
      <c r="N17" s="340" t="s">
        <v>98</v>
      </c>
      <c r="O17" s="30">
        <v>3</v>
      </c>
      <c r="P17" s="343">
        <f>((O17*0.6)+(O18*0.1)+(O19*0.1)+(O20*0.1)+(O21*0.1))</f>
        <v>2.7</v>
      </c>
      <c r="Q17" s="345">
        <v>1</v>
      </c>
      <c r="R17" s="348">
        <v>2</v>
      </c>
      <c r="S17" s="363">
        <f>P17*Q17*R17</f>
        <v>5.4</v>
      </c>
      <c r="T17" s="385" t="s">
        <v>122</v>
      </c>
      <c r="U17" s="328">
        <f>G17/170*1</f>
        <v>5.8823529411764705E-3</v>
      </c>
      <c r="V17" s="369">
        <v>1</v>
      </c>
      <c r="W17" s="370">
        <f>S17*V17</f>
        <v>5.4</v>
      </c>
      <c r="X17" s="331" t="str">
        <f>+IF(W17&gt;=500,"ALTO",IF(AND(W17&gt;325,W17&lt;=499),"MEDIO",IF(AND(W17&gt;1,W17&lt;=324),"BAJO",)))</f>
        <v>BAJO</v>
      </c>
      <c r="Y17" s="13" t="s">
        <v>26</v>
      </c>
      <c r="Z17" s="4" t="s">
        <v>100</v>
      </c>
      <c r="AA17" s="13" t="s">
        <v>26</v>
      </c>
      <c r="AB17" s="28"/>
    </row>
    <row r="18" spans="1:29" s="109" customFormat="1" ht="30" customHeight="1" x14ac:dyDescent="0.25">
      <c r="A18" s="420"/>
      <c r="B18" s="420"/>
      <c r="C18" s="423"/>
      <c r="D18" s="426"/>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69.75" customHeight="1" x14ac:dyDescent="0.25">
      <c r="A19" s="420"/>
      <c r="B19" s="420"/>
      <c r="C19" s="423"/>
      <c r="D19" s="426"/>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446</v>
      </c>
    </row>
    <row r="20" spans="1:29" s="109" customFormat="1" ht="54" x14ac:dyDescent="0.25">
      <c r="A20" s="420"/>
      <c r="B20" s="420"/>
      <c r="C20" s="423"/>
      <c r="D20" s="426"/>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3"/>
      <c r="D21" s="426"/>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34.5" customHeight="1" x14ac:dyDescent="0.2">
      <c r="A22" s="420"/>
      <c r="B22" s="420"/>
      <c r="C22" s="423"/>
      <c r="D22" s="426"/>
      <c r="E22" s="376" t="s">
        <v>44</v>
      </c>
      <c r="F22" s="351"/>
      <c r="G22" s="351">
        <v>1</v>
      </c>
      <c r="H22" s="354">
        <v>8</v>
      </c>
      <c r="I22" s="402"/>
      <c r="J22" s="357"/>
      <c r="K22" s="334" t="s">
        <v>362</v>
      </c>
      <c r="L22" s="337" t="s">
        <v>385</v>
      </c>
      <c r="M22" s="7" t="s">
        <v>61</v>
      </c>
      <c r="N22" s="340"/>
      <c r="O22" s="30">
        <v>3</v>
      </c>
      <c r="P22" s="343">
        <f>((O22*0.6)+(O23*0.1)+(O24*0.1)+(O25*0.1)+(O26*0.1))</f>
        <v>2.7</v>
      </c>
      <c r="Q22" s="345">
        <v>2</v>
      </c>
      <c r="R22" s="348">
        <v>4</v>
      </c>
      <c r="S22" s="363">
        <f>P22*Q22*R22</f>
        <v>21.6</v>
      </c>
      <c r="T22" s="366" t="str">
        <f>+IF(S22&gt;100,"Riesgo_INTOLERABLE",IF(AND(S22&gt;65,S22&lt;=100),"Riesgo_IMPORTANTE",IF(AND(S22&gt;37,S22&lt;=65),"Riesgo_MODERADO",IF(AND(S22&gt;16,S22&lt;=37),"Riesgo_TOLERABLE",IF(AND(S22&gt;=15),"Riesgo_BAJO")))))</f>
        <v>Riesgo_TOLERABLE</v>
      </c>
      <c r="U22" s="328">
        <f>G22/170*1</f>
        <v>5.8823529411764705E-3</v>
      </c>
      <c r="V22" s="369">
        <v>1</v>
      </c>
      <c r="W22" s="370">
        <f>S22*V22</f>
        <v>21.6</v>
      </c>
      <c r="X22" s="331" t="str">
        <f>+IF(W22&gt;=500,"ALTO",IF(AND(W22&gt;325,W22&lt;=499),"MEDIO",IF(AND(W22&gt;1,W22&lt;=324),"BAJO",)))</f>
        <v>BAJO</v>
      </c>
      <c r="Y22" s="13" t="s">
        <v>26</v>
      </c>
      <c r="Z22" s="4" t="s">
        <v>100</v>
      </c>
      <c r="AA22" s="13" t="s">
        <v>26</v>
      </c>
      <c r="AB22" s="28"/>
    </row>
    <row r="23" spans="1:29" s="109" customFormat="1" ht="37.5" customHeight="1" x14ac:dyDescent="0.25">
      <c r="A23" s="420"/>
      <c r="B23" s="420"/>
      <c r="C23" s="423"/>
      <c r="D23" s="426"/>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27" x14ac:dyDescent="0.25">
      <c r="A24" s="420"/>
      <c r="B24" s="420"/>
      <c r="C24" s="423"/>
      <c r="D24" s="426"/>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413</v>
      </c>
    </row>
    <row r="25" spans="1:29" s="109" customFormat="1" ht="58.5" customHeight="1" x14ac:dyDescent="0.25">
      <c r="A25" s="420"/>
      <c r="B25" s="420"/>
      <c r="C25" s="423"/>
      <c r="D25" s="426"/>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3"/>
      <c r="D26" s="426"/>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61.5" customHeight="1" x14ac:dyDescent="0.2">
      <c r="A27" s="420"/>
      <c r="B27" s="420"/>
      <c r="C27" s="423"/>
      <c r="D27" s="426"/>
      <c r="E27" s="376" t="s">
        <v>44</v>
      </c>
      <c r="F27" s="378"/>
      <c r="G27" s="351">
        <v>1</v>
      </c>
      <c r="H27" s="354">
        <v>8</v>
      </c>
      <c r="I27" s="402"/>
      <c r="J27" s="357"/>
      <c r="K27" s="334" t="s">
        <v>355</v>
      </c>
      <c r="L27" s="337" t="s">
        <v>388</v>
      </c>
      <c r="M27" s="7" t="s">
        <v>66</v>
      </c>
      <c r="N27" s="340" t="s">
        <v>98</v>
      </c>
      <c r="O27" s="30">
        <v>6</v>
      </c>
      <c r="P27" s="343">
        <f>((O27*0.6)+(O28*0.1)+(O29*0.1)+(O30*0.1)+(O31*0.1))</f>
        <v>5.8999999999999986</v>
      </c>
      <c r="Q27" s="345">
        <v>2</v>
      </c>
      <c r="R27" s="348">
        <v>1</v>
      </c>
      <c r="S27" s="363">
        <f>P27*Q27*R27</f>
        <v>11.799999999999997</v>
      </c>
      <c r="T27" s="385" t="s">
        <v>122</v>
      </c>
      <c r="U27" s="328">
        <f>G27/170*1</f>
        <v>5.8823529411764705E-3</v>
      </c>
      <c r="V27" s="369">
        <v>1</v>
      </c>
      <c r="W27" s="370">
        <f>S27*V27</f>
        <v>11.799999999999997</v>
      </c>
      <c r="X27" s="331" t="str">
        <f>+IF(W27&gt;=500,"ALTO",IF(AND(W27&gt;325,W27&lt;=499),"MEDIO",IF(AND(W27&gt;1,W27&lt;=324),"BAJO",)))</f>
        <v>BAJO</v>
      </c>
      <c r="Y27" s="13" t="s">
        <v>26</v>
      </c>
      <c r="Z27" s="114" t="s">
        <v>100</v>
      </c>
      <c r="AA27" s="13" t="s">
        <v>26</v>
      </c>
      <c r="AB27" s="32"/>
    </row>
    <row r="28" spans="1:29" s="109" customFormat="1" ht="41.25" customHeight="1" x14ac:dyDescent="0.25">
      <c r="A28" s="420"/>
      <c r="B28" s="420"/>
      <c r="C28" s="423"/>
      <c r="D28" s="426"/>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47.25" customHeight="1" x14ac:dyDescent="0.25">
      <c r="A29" s="420"/>
      <c r="B29" s="420"/>
      <c r="C29" s="423"/>
      <c r="D29" s="426"/>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63" customHeight="1" x14ac:dyDescent="0.25">
      <c r="A30" s="420"/>
      <c r="B30" s="420"/>
      <c r="C30" s="423"/>
      <c r="D30" s="426"/>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customHeight="1" thickBot="1" x14ac:dyDescent="0.3">
      <c r="A31" s="420"/>
      <c r="B31" s="420"/>
      <c r="C31" s="423"/>
      <c r="D31" s="426"/>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61.5" customHeight="1" x14ac:dyDescent="0.2">
      <c r="A32" s="420"/>
      <c r="B32" s="420"/>
      <c r="C32" s="423"/>
      <c r="D32" s="426"/>
      <c r="E32" s="376" t="s">
        <v>44</v>
      </c>
      <c r="F32" s="378"/>
      <c r="G32" s="351">
        <v>1</v>
      </c>
      <c r="H32" s="354">
        <v>8</v>
      </c>
      <c r="I32" s="402"/>
      <c r="J32" s="357"/>
      <c r="K32" s="334" t="s">
        <v>70</v>
      </c>
      <c r="L32" s="337" t="s">
        <v>391</v>
      </c>
      <c r="M32" s="7" t="s">
        <v>349</v>
      </c>
      <c r="N32" s="340" t="s">
        <v>98</v>
      </c>
      <c r="O32" s="30">
        <v>6</v>
      </c>
      <c r="P32" s="343">
        <f>((O32*0.6)+(O33*0.1)+(O34*0.1)+(O35*0.1)+(O36*0.1))</f>
        <v>5.3000000000000007</v>
      </c>
      <c r="Q32" s="345">
        <v>2</v>
      </c>
      <c r="R32" s="348">
        <v>2</v>
      </c>
      <c r="S32" s="363">
        <f>P32*Q32*R32</f>
        <v>21.200000000000003</v>
      </c>
      <c r="T32" s="366" t="str">
        <f>+IF(S32&gt;100,"Riesgo_ INTOLERABLE",IF(AND(S32&gt;65,S32&lt;=100),"Riesgo_ IMPORTANTE",IF(AND(S32&gt;37,S32&lt;=65),"Riesgo_ MODERADO",IF(AND(S32&gt;16,S32&lt;=37),"Riesgo_ TOLERABLE",IF(AND(S32&gt;=15),"Riesgo_BAJO")))))</f>
        <v>Riesgo_ TOLERABLE</v>
      </c>
      <c r="U32" s="328">
        <f>G32/170*1</f>
        <v>5.8823529411764705E-3</v>
      </c>
      <c r="V32" s="369">
        <v>1</v>
      </c>
      <c r="W32" s="370">
        <f>S32*V32</f>
        <v>21.200000000000003</v>
      </c>
      <c r="X32" s="331" t="s">
        <v>126</v>
      </c>
      <c r="Y32" s="13" t="s">
        <v>26</v>
      </c>
      <c r="Z32" s="4" t="s">
        <v>100</v>
      </c>
      <c r="AA32" s="13" t="s">
        <v>26</v>
      </c>
      <c r="AB32" s="110"/>
    </row>
    <row r="33" spans="1:28" s="109" customFormat="1" ht="41.25" customHeight="1" x14ac:dyDescent="0.25">
      <c r="A33" s="420"/>
      <c r="B33" s="420"/>
      <c r="C33" s="423"/>
      <c r="D33" s="426"/>
      <c r="E33" s="377"/>
      <c r="F33" s="379"/>
      <c r="G33" s="352"/>
      <c r="H33" s="355"/>
      <c r="I33" s="402"/>
      <c r="J33" s="358"/>
      <c r="K33" s="335"/>
      <c r="L33" s="383"/>
      <c r="M33" s="8" t="s">
        <v>62</v>
      </c>
      <c r="N33" s="341"/>
      <c r="O33" s="10">
        <v>2</v>
      </c>
      <c r="P33" s="343"/>
      <c r="Q33" s="346"/>
      <c r="R33" s="349"/>
      <c r="S33" s="364"/>
      <c r="T33" s="367"/>
      <c r="U33" s="329"/>
      <c r="V33" s="329"/>
      <c r="W33" s="371"/>
      <c r="X33" s="332"/>
      <c r="Y33" s="11" t="s">
        <v>27</v>
      </c>
      <c r="Z33" s="3" t="s">
        <v>100</v>
      </c>
      <c r="AA33" s="11" t="s">
        <v>27</v>
      </c>
      <c r="AB33" s="29"/>
    </row>
    <row r="34" spans="1:28" s="109" customFormat="1" ht="36.75" customHeight="1" x14ac:dyDescent="0.25">
      <c r="A34" s="420"/>
      <c r="B34" s="420"/>
      <c r="C34" s="423"/>
      <c r="D34" s="426"/>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63" customHeight="1" x14ac:dyDescent="0.25">
      <c r="A35" s="420"/>
      <c r="B35" s="420"/>
      <c r="C35" s="423"/>
      <c r="D35" s="426"/>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37.5" customHeight="1" thickBot="1" x14ac:dyDescent="0.3">
      <c r="A36" s="420"/>
      <c r="B36" s="420"/>
      <c r="C36" s="423"/>
      <c r="D36" s="426"/>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61.5" customHeight="1" x14ac:dyDescent="0.2">
      <c r="A37" s="420"/>
      <c r="B37" s="420"/>
      <c r="C37" s="423"/>
      <c r="D37" s="426"/>
      <c r="E37" s="376" t="s">
        <v>44</v>
      </c>
      <c r="F37" s="378"/>
      <c r="G37" s="351">
        <v>1</v>
      </c>
      <c r="H37" s="354">
        <v>8</v>
      </c>
      <c r="I37" s="388"/>
      <c r="J37" s="357"/>
      <c r="K37" s="334" t="s">
        <v>47</v>
      </c>
      <c r="L37" s="337" t="s">
        <v>392</v>
      </c>
      <c r="M37" s="7" t="s">
        <v>342</v>
      </c>
      <c r="N37" s="340" t="s">
        <v>98</v>
      </c>
      <c r="O37" s="30">
        <v>1</v>
      </c>
      <c r="P37" s="343">
        <f>((O37*0.6)+(O38*0.1)+(O39*0.1)+(O40*0.1)+(O41*0.1))</f>
        <v>0.99999999999999989</v>
      </c>
      <c r="Q37" s="345">
        <v>2</v>
      </c>
      <c r="R37" s="348">
        <v>5</v>
      </c>
      <c r="S37" s="363">
        <f>P37*Q37*R37</f>
        <v>9.9999999999999982</v>
      </c>
      <c r="T37" s="385" t="s">
        <v>122</v>
      </c>
      <c r="U37" s="328">
        <f>G37/170*1</f>
        <v>5.8823529411764705E-3</v>
      </c>
      <c r="V37" s="369">
        <v>1</v>
      </c>
      <c r="W37" s="370">
        <f>S37*V37</f>
        <v>9.9999999999999982</v>
      </c>
      <c r="X37" s="331" t="str">
        <f>+IF(W37&gt;=500,"ALTO",IF(AND(W37&gt;325,W37&lt;=499),"MEDIO",IF(AND(W37&gt;1,W37&lt;=324),"BAJO",)))</f>
        <v>BAJO</v>
      </c>
      <c r="Y37" s="13" t="s">
        <v>26</v>
      </c>
      <c r="Z37" s="4" t="s">
        <v>100</v>
      </c>
      <c r="AA37" s="13" t="s">
        <v>26</v>
      </c>
      <c r="AB37" s="110"/>
    </row>
    <row r="38" spans="1:28" s="109" customFormat="1" ht="41.25" customHeight="1" x14ac:dyDescent="0.25">
      <c r="A38" s="420"/>
      <c r="B38" s="420"/>
      <c r="C38" s="423"/>
      <c r="D38" s="426"/>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36.75" customHeight="1" x14ac:dyDescent="0.25">
      <c r="A39" s="420"/>
      <c r="B39" s="420"/>
      <c r="C39" s="423"/>
      <c r="D39" s="426"/>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row>
    <row r="40" spans="1:28" s="109" customFormat="1" ht="63" customHeight="1" x14ac:dyDescent="0.25">
      <c r="A40" s="420"/>
      <c r="B40" s="420"/>
      <c r="C40" s="423"/>
      <c r="D40" s="426"/>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thickBot="1" x14ac:dyDescent="0.3">
      <c r="A41" s="420"/>
      <c r="B41" s="420"/>
      <c r="C41" s="423"/>
      <c r="D41" s="426"/>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417</v>
      </c>
      <c r="AA41" s="14" t="s">
        <v>29</v>
      </c>
      <c r="AB41" s="35" t="s">
        <v>418</v>
      </c>
    </row>
    <row r="42" spans="1:28" s="109" customFormat="1" ht="61.5" customHeight="1" x14ac:dyDescent="0.2">
      <c r="A42" s="420"/>
      <c r="B42" s="420"/>
      <c r="C42" s="423"/>
      <c r="D42" s="426"/>
      <c r="E42" s="376" t="s">
        <v>44</v>
      </c>
      <c r="F42" s="378"/>
      <c r="G42" s="351">
        <v>1</v>
      </c>
      <c r="H42" s="354">
        <v>8</v>
      </c>
      <c r="I42" s="389"/>
      <c r="J42" s="357"/>
      <c r="K42" s="334" t="s">
        <v>82</v>
      </c>
      <c r="L42" s="337" t="s">
        <v>393</v>
      </c>
      <c r="M42" s="7" t="s">
        <v>336</v>
      </c>
      <c r="N42" s="340" t="s">
        <v>98</v>
      </c>
      <c r="O42" s="30">
        <v>2</v>
      </c>
      <c r="P42" s="343">
        <f>((O42*0.6)+(O43*0.1)+(O44*0.1)+(O45*0.1)+(O46*0.1))</f>
        <v>1.7000000000000002</v>
      </c>
      <c r="Q42" s="345">
        <v>2</v>
      </c>
      <c r="R42" s="348">
        <v>5</v>
      </c>
      <c r="S42" s="363">
        <f>P42*Q42*R42</f>
        <v>17</v>
      </c>
      <c r="T42" s="366" t="str">
        <f>+IF(S42&gt;100,"Riesgo_ INTOLERABLE",IF(AND(S42&gt;65,S42&lt;=100),"Riesgo_ IMPORTANTE",IF(AND(S42&gt;37,S42&lt;=65),"Riesgo_ MODERADO",IF(AND(S42&gt;16,S42&lt;=37),"Riesgo_ TOLERABLE",IF(AND(S42&gt;=15),"Riesgo_BAJO")))))</f>
        <v>Riesgo_ TOLERABLE</v>
      </c>
      <c r="U42" s="328">
        <f>G42/170*1</f>
        <v>5.8823529411764705E-3</v>
      </c>
      <c r="V42" s="369">
        <v>1</v>
      </c>
      <c r="W42" s="370">
        <f>S42*V42</f>
        <v>17</v>
      </c>
      <c r="X42" s="331" t="str">
        <f>+IF(W42&gt;=500,"ALTO",IF(AND(W42&gt;325,W42&lt;=499),"MEDIO",IF(AND(W42&gt;1,W42&lt;=324),"BAJO",)))</f>
        <v>BAJO</v>
      </c>
      <c r="Y42" s="13" t="s">
        <v>26</v>
      </c>
      <c r="Z42" s="4" t="s">
        <v>100</v>
      </c>
      <c r="AA42" s="13" t="s">
        <v>26</v>
      </c>
      <c r="AB42" s="110"/>
    </row>
    <row r="43" spans="1:28" s="109" customFormat="1" ht="41.25" customHeight="1" x14ac:dyDescent="0.25">
      <c r="A43" s="420"/>
      <c r="B43" s="420"/>
      <c r="C43" s="423"/>
      <c r="D43" s="426"/>
      <c r="E43" s="377"/>
      <c r="F43" s="379"/>
      <c r="G43" s="352"/>
      <c r="H43" s="355"/>
      <c r="I43" s="389"/>
      <c r="J43" s="358"/>
      <c r="K43" s="335"/>
      <c r="L43" s="383"/>
      <c r="M43" s="8" t="s">
        <v>60</v>
      </c>
      <c r="N43" s="341"/>
      <c r="O43" s="10">
        <v>1</v>
      </c>
      <c r="P43" s="343"/>
      <c r="Q43" s="346"/>
      <c r="R43" s="349"/>
      <c r="S43" s="364"/>
      <c r="T43" s="367"/>
      <c r="U43" s="329"/>
      <c r="V43" s="329"/>
      <c r="W43" s="371"/>
      <c r="X43" s="332"/>
      <c r="Y43" s="11" t="s">
        <v>27</v>
      </c>
      <c r="Z43" s="3" t="s">
        <v>100</v>
      </c>
      <c r="AA43" s="11" t="s">
        <v>27</v>
      </c>
      <c r="AB43" s="29"/>
    </row>
    <row r="44" spans="1:28" s="109" customFormat="1" ht="37.5" customHeight="1" x14ac:dyDescent="0.25">
      <c r="A44" s="420"/>
      <c r="B44" s="420"/>
      <c r="C44" s="423"/>
      <c r="D44" s="426"/>
      <c r="E44" s="377"/>
      <c r="F44" s="379"/>
      <c r="G44" s="352"/>
      <c r="H44" s="355"/>
      <c r="I44" s="389"/>
      <c r="J44" s="358"/>
      <c r="K44" s="335"/>
      <c r="L44" s="383"/>
      <c r="M44" s="8" t="s">
        <v>335</v>
      </c>
      <c r="N44" s="341"/>
      <c r="O44" s="10">
        <v>1</v>
      </c>
      <c r="P44" s="343"/>
      <c r="Q44" s="346"/>
      <c r="R44" s="349"/>
      <c r="S44" s="364"/>
      <c r="T44" s="367"/>
      <c r="U44" s="329"/>
      <c r="V44" s="329"/>
      <c r="W44" s="371"/>
      <c r="X44" s="332"/>
      <c r="Y44" s="11" t="s">
        <v>4</v>
      </c>
      <c r="Z44" s="111" t="s">
        <v>100</v>
      </c>
      <c r="AA44" s="11" t="s">
        <v>36</v>
      </c>
      <c r="AB44" s="32"/>
    </row>
    <row r="45" spans="1:28" s="109" customFormat="1" ht="63" customHeight="1" x14ac:dyDescent="0.25">
      <c r="A45" s="420"/>
      <c r="B45" s="420"/>
      <c r="C45" s="423"/>
      <c r="D45" s="426"/>
      <c r="E45" s="377"/>
      <c r="F45" s="379"/>
      <c r="G45" s="352"/>
      <c r="H45" s="355"/>
      <c r="I45" s="389"/>
      <c r="J45" s="358"/>
      <c r="K45" s="335"/>
      <c r="L45" s="383"/>
      <c r="M45" s="8" t="s">
        <v>55</v>
      </c>
      <c r="N45" s="341"/>
      <c r="O45" s="10">
        <v>1</v>
      </c>
      <c r="P45" s="343"/>
      <c r="Q45" s="346"/>
      <c r="R45" s="349"/>
      <c r="S45" s="364"/>
      <c r="T45" s="367"/>
      <c r="U45" s="329"/>
      <c r="V45" s="329"/>
      <c r="W45" s="371"/>
      <c r="X45" s="332"/>
      <c r="Y45" s="11" t="s">
        <v>28</v>
      </c>
      <c r="Z45" s="31" t="s">
        <v>334</v>
      </c>
      <c r="AA45" s="11" t="s">
        <v>28</v>
      </c>
      <c r="AB45" s="32" t="s">
        <v>333</v>
      </c>
    </row>
    <row r="46" spans="1:28" s="109" customFormat="1" ht="45.75" thickBot="1" x14ac:dyDescent="0.3">
      <c r="A46" s="420"/>
      <c r="B46" s="420"/>
      <c r="C46" s="423"/>
      <c r="D46" s="426"/>
      <c r="E46" s="377"/>
      <c r="F46" s="379"/>
      <c r="G46" s="352"/>
      <c r="H46" s="355"/>
      <c r="I46" s="389"/>
      <c r="J46" s="380"/>
      <c r="K46" s="336"/>
      <c r="L46" s="384"/>
      <c r="M46" s="9" t="s">
        <v>57</v>
      </c>
      <c r="N46" s="342"/>
      <c r="O46" s="33">
        <v>2</v>
      </c>
      <c r="P46" s="344"/>
      <c r="Q46" s="347"/>
      <c r="R46" s="350"/>
      <c r="S46" s="365"/>
      <c r="T46" s="368"/>
      <c r="U46" s="330"/>
      <c r="V46" s="330"/>
      <c r="W46" s="372"/>
      <c r="X46" s="333"/>
      <c r="Y46" s="14" t="s">
        <v>29</v>
      </c>
      <c r="Z46" s="45" t="s">
        <v>417</v>
      </c>
      <c r="AA46" s="14" t="s">
        <v>29</v>
      </c>
      <c r="AB46" s="35" t="s">
        <v>418</v>
      </c>
    </row>
    <row r="47" spans="1:28" s="109" customFormat="1" ht="61.5" customHeight="1" x14ac:dyDescent="0.2">
      <c r="A47" s="420"/>
      <c r="B47" s="420"/>
      <c r="C47" s="423"/>
      <c r="D47" s="426"/>
      <c r="E47" s="376" t="s">
        <v>44</v>
      </c>
      <c r="F47" s="378"/>
      <c r="G47" s="351">
        <v>1</v>
      </c>
      <c r="H47" s="354">
        <v>8</v>
      </c>
      <c r="I47" s="389"/>
      <c r="J47" s="357"/>
      <c r="K47" s="334" t="s">
        <v>92</v>
      </c>
      <c r="L47" s="381" t="s">
        <v>330</v>
      </c>
      <c r="M47" s="7" t="s">
        <v>96</v>
      </c>
      <c r="N47" s="340" t="s">
        <v>98</v>
      </c>
      <c r="O47" s="30">
        <v>3</v>
      </c>
      <c r="P47" s="343">
        <f>((O47*0.6)+(O48*0.1)+(O49*0.1)+(O50*0.1)+(O51*0.1))</f>
        <v>2.6</v>
      </c>
      <c r="Q47" s="345">
        <v>3</v>
      </c>
      <c r="R47" s="348">
        <v>5</v>
      </c>
      <c r="S47" s="363">
        <f>P47*Q47*R47</f>
        <v>39</v>
      </c>
      <c r="T47" s="373" t="str">
        <f>+IF(S47&gt;100,"Riesgo_ INTOLERABLE",IF(AND(S47&gt;65,S47&lt;=100),"Riesgo_ IMPORTANTE",IF(AND(S47&gt;37,S47&lt;=65),"Riesgo_ MODERADO",IF(AND(S47&gt;16,S47&lt;=37),"Riesgo_ TOLERABLE",IF(AND(S47&gt;=15),"Riesgo_BAJO")))))</f>
        <v>Riesgo_ MODERADO</v>
      </c>
      <c r="U47" s="328">
        <f>G47/170*1</f>
        <v>5.8823529411764705E-3</v>
      </c>
      <c r="V47" s="369">
        <v>1</v>
      </c>
      <c r="W47" s="370">
        <f>S47*V47</f>
        <v>39</v>
      </c>
      <c r="X47" s="331" t="str">
        <f>+IF(W47&gt;=500,"ALTO",IF(AND(W47&gt;325,W47&lt;=499),"MEDIO",IF(AND(W47&gt;1,W47&lt;=324),"BAJO",)))</f>
        <v>BAJO</v>
      </c>
      <c r="Y47" s="13" t="s">
        <v>26</v>
      </c>
      <c r="Z47" s="4" t="s">
        <v>100</v>
      </c>
      <c r="AA47" s="13" t="s">
        <v>26</v>
      </c>
      <c r="AB47" s="22"/>
    </row>
    <row r="48" spans="1:28" s="109" customFormat="1" ht="41.25" customHeight="1" x14ac:dyDescent="0.25">
      <c r="A48" s="420"/>
      <c r="B48" s="420"/>
      <c r="C48" s="423"/>
      <c r="D48" s="426"/>
      <c r="E48" s="377"/>
      <c r="F48" s="379"/>
      <c r="G48" s="352"/>
      <c r="H48" s="355"/>
      <c r="I48" s="389"/>
      <c r="J48" s="358"/>
      <c r="K48" s="335"/>
      <c r="L48" s="381"/>
      <c r="M48" s="8" t="s">
        <v>93</v>
      </c>
      <c r="N48" s="341"/>
      <c r="O48" s="10">
        <v>3</v>
      </c>
      <c r="P48" s="343"/>
      <c r="Q48" s="346"/>
      <c r="R48" s="349"/>
      <c r="S48" s="364"/>
      <c r="T48" s="374"/>
      <c r="U48" s="329"/>
      <c r="V48" s="329"/>
      <c r="W48" s="371"/>
      <c r="X48" s="332"/>
      <c r="Y48" s="11" t="s">
        <v>27</v>
      </c>
      <c r="Z48" s="3" t="s">
        <v>100</v>
      </c>
      <c r="AA48" s="11" t="s">
        <v>27</v>
      </c>
      <c r="AB48" s="29"/>
    </row>
    <row r="49" spans="1:28" s="109" customFormat="1" ht="45" x14ac:dyDescent="0.25">
      <c r="A49" s="420"/>
      <c r="B49" s="420"/>
      <c r="C49" s="423"/>
      <c r="D49" s="426"/>
      <c r="E49" s="377"/>
      <c r="F49" s="379"/>
      <c r="G49" s="352"/>
      <c r="H49" s="355"/>
      <c r="I49" s="389"/>
      <c r="J49" s="358"/>
      <c r="K49" s="335"/>
      <c r="L49" s="381"/>
      <c r="M49" s="8" t="s">
        <v>76</v>
      </c>
      <c r="N49" s="341"/>
      <c r="O49" s="10">
        <v>2</v>
      </c>
      <c r="P49" s="343"/>
      <c r="Q49" s="346"/>
      <c r="R49" s="349"/>
      <c r="S49" s="364"/>
      <c r="T49" s="374"/>
      <c r="U49" s="329"/>
      <c r="V49" s="329"/>
      <c r="W49" s="371"/>
      <c r="X49" s="332"/>
      <c r="Y49" s="11" t="s">
        <v>4</v>
      </c>
      <c r="Z49" s="38" t="s">
        <v>176</v>
      </c>
      <c r="AA49" s="11" t="s">
        <v>36</v>
      </c>
      <c r="AB49" s="43" t="s">
        <v>177</v>
      </c>
    </row>
    <row r="50" spans="1:28" s="109" customFormat="1" ht="54" x14ac:dyDescent="0.25">
      <c r="A50" s="420"/>
      <c r="B50" s="420"/>
      <c r="C50" s="423"/>
      <c r="D50" s="426"/>
      <c r="E50" s="377"/>
      <c r="F50" s="379"/>
      <c r="G50" s="352"/>
      <c r="H50" s="355"/>
      <c r="I50" s="389"/>
      <c r="J50" s="358"/>
      <c r="K50" s="335"/>
      <c r="L50" s="381"/>
      <c r="M50" s="8" t="s">
        <v>77</v>
      </c>
      <c r="N50" s="341"/>
      <c r="O50" s="10">
        <v>1</v>
      </c>
      <c r="P50" s="343"/>
      <c r="Q50" s="346"/>
      <c r="R50" s="349"/>
      <c r="S50" s="364"/>
      <c r="T50" s="374"/>
      <c r="U50" s="329"/>
      <c r="V50" s="329"/>
      <c r="W50" s="371"/>
      <c r="X50" s="332"/>
      <c r="Y50" s="11" t="s">
        <v>28</v>
      </c>
      <c r="Z50" s="31" t="s">
        <v>117</v>
      </c>
      <c r="AA50" s="11" t="s">
        <v>28</v>
      </c>
      <c r="AB50" s="32" t="s">
        <v>394</v>
      </c>
    </row>
    <row r="51" spans="1:28" s="109" customFormat="1" ht="45.75" thickBot="1" x14ac:dyDescent="0.3">
      <c r="A51" s="420"/>
      <c r="B51" s="420"/>
      <c r="C51" s="423"/>
      <c r="D51" s="426"/>
      <c r="E51" s="377"/>
      <c r="F51" s="379"/>
      <c r="G51" s="352"/>
      <c r="H51" s="355"/>
      <c r="I51" s="389"/>
      <c r="J51" s="380"/>
      <c r="K51" s="336"/>
      <c r="L51" s="382"/>
      <c r="M51" s="9" t="s">
        <v>57</v>
      </c>
      <c r="N51" s="342"/>
      <c r="O51" s="33">
        <v>2</v>
      </c>
      <c r="P51" s="344"/>
      <c r="Q51" s="347"/>
      <c r="R51" s="350"/>
      <c r="S51" s="365"/>
      <c r="T51" s="375"/>
      <c r="U51" s="330"/>
      <c r="V51" s="330"/>
      <c r="W51" s="372"/>
      <c r="X51" s="333"/>
      <c r="Y51" s="14" t="s">
        <v>29</v>
      </c>
      <c r="Z51" s="39" t="s">
        <v>100</v>
      </c>
      <c r="AA51" s="14" t="s">
        <v>29</v>
      </c>
      <c r="AB51" s="32" t="s">
        <v>116</v>
      </c>
    </row>
    <row r="52" spans="1:28" s="109" customFormat="1" ht="45" x14ac:dyDescent="0.2">
      <c r="A52" s="420"/>
      <c r="B52" s="420"/>
      <c r="C52" s="423"/>
      <c r="D52" s="426"/>
      <c r="E52" s="377" t="s">
        <v>44</v>
      </c>
      <c r="F52" s="379"/>
      <c r="G52" s="352"/>
      <c r="H52" s="480">
        <v>8</v>
      </c>
      <c r="I52" s="389"/>
      <c r="J52" s="490"/>
      <c r="K52" s="334" t="s">
        <v>50</v>
      </c>
      <c r="L52" s="337" t="s">
        <v>397</v>
      </c>
      <c r="M52" s="7" t="s">
        <v>180</v>
      </c>
      <c r="N52" s="340" t="s">
        <v>98</v>
      </c>
      <c r="O52" s="30">
        <v>6</v>
      </c>
      <c r="P52" s="343">
        <f>((O52*0.6)+(O53*0.1)+(O54*0.1)+(O55*0.1)+(O56*0.1))</f>
        <v>4.5</v>
      </c>
      <c r="Q52" s="473">
        <v>4</v>
      </c>
      <c r="R52" s="476">
        <v>5</v>
      </c>
      <c r="S52" s="363">
        <f>P52*Q52*R52</f>
        <v>90</v>
      </c>
      <c r="T52" s="516" t="str">
        <f>+IF(S52&gt;100,"Riesgo_ INTOLERABLE",IF(AND(S52&gt;65,S52&lt;=100),"Riesgo_ IMPORTANTE",IF(AND(S52&gt;37,S52&lt;=65),"Riesgo_ MODERADO",IF(AND(S52&gt;16,S52&lt;=37),"Riesgo_ TOLERABLE",IF(AND(S52&gt;=15),"Riesgo_BAJO")))))</f>
        <v>Riesgo_ IMPORTANTE</v>
      </c>
      <c r="U52" s="328">
        <f>G52/170*1</f>
        <v>0</v>
      </c>
      <c r="V52" s="369">
        <v>1</v>
      </c>
      <c r="W52" s="370">
        <f>S52*V52</f>
        <v>90</v>
      </c>
      <c r="X52" s="470" t="s">
        <v>118</v>
      </c>
      <c r="Y52" s="13" t="s">
        <v>26</v>
      </c>
      <c r="Z52" s="4" t="s">
        <v>100</v>
      </c>
      <c r="AA52" s="13" t="s">
        <v>26</v>
      </c>
      <c r="AB52" s="22"/>
    </row>
    <row r="53" spans="1:28" s="109" customFormat="1" ht="22.5" x14ac:dyDescent="0.25">
      <c r="A53" s="420"/>
      <c r="B53" s="420"/>
      <c r="C53" s="423"/>
      <c r="D53" s="426"/>
      <c r="E53" s="377"/>
      <c r="F53" s="379"/>
      <c r="G53" s="352"/>
      <c r="H53" s="480"/>
      <c r="I53" s="389"/>
      <c r="J53" s="490"/>
      <c r="K53" s="335"/>
      <c r="L53" s="383"/>
      <c r="M53" s="8" t="s">
        <v>86</v>
      </c>
      <c r="N53" s="341"/>
      <c r="O53" s="10">
        <v>2</v>
      </c>
      <c r="P53" s="343"/>
      <c r="Q53" s="474"/>
      <c r="R53" s="477"/>
      <c r="S53" s="364"/>
      <c r="T53" s="517"/>
      <c r="U53" s="329"/>
      <c r="V53" s="329"/>
      <c r="W53" s="371"/>
      <c r="X53" s="471"/>
      <c r="Y53" s="11" t="s">
        <v>27</v>
      </c>
      <c r="Z53" s="3" t="s">
        <v>100</v>
      </c>
      <c r="AA53" s="11" t="s">
        <v>27</v>
      </c>
      <c r="AB53" s="29"/>
    </row>
    <row r="54" spans="1:28" s="109" customFormat="1" ht="27" x14ac:dyDescent="0.25">
      <c r="A54" s="420"/>
      <c r="B54" s="420"/>
      <c r="C54" s="423"/>
      <c r="D54" s="426"/>
      <c r="E54" s="377"/>
      <c r="F54" s="379"/>
      <c r="G54" s="352"/>
      <c r="H54" s="480"/>
      <c r="I54" s="389"/>
      <c r="J54" s="490"/>
      <c r="K54" s="335"/>
      <c r="L54" s="383"/>
      <c r="M54" s="8" t="s">
        <v>181</v>
      </c>
      <c r="N54" s="341"/>
      <c r="O54" s="10">
        <v>2</v>
      </c>
      <c r="P54" s="343"/>
      <c r="Q54" s="474"/>
      <c r="R54" s="477"/>
      <c r="S54" s="364"/>
      <c r="T54" s="517"/>
      <c r="U54" s="329"/>
      <c r="V54" s="329"/>
      <c r="W54" s="371"/>
      <c r="X54" s="471"/>
      <c r="Y54" s="11" t="s">
        <v>4</v>
      </c>
      <c r="Z54" s="31" t="s">
        <v>100</v>
      </c>
      <c r="AA54" s="11" t="s">
        <v>36</v>
      </c>
      <c r="AB54" s="19"/>
    </row>
    <row r="55" spans="1:28" s="109" customFormat="1" ht="54" x14ac:dyDescent="0.25">
      <c r="A55" s="420"/>
      <c r="B55" s="420"/>
      <c r="C55" s="423"/>
      <c r="D55" s="426"/>
      <c r="E55" s="377"/>
      <c r="F55" s="379"/>
      <c r="G55" s="352"/>
      <c r="H55" s="480"/>
      <c r="I55" s="389"/>
      <c r="J55" s="490"/>
      <c r="K55" s="335"/>
      <c r="L55" s="383"/>
      <c r="M55" s="8" t="s">
        <v>87</v>
      </c>
      <c r="N55" s="341"/>
      <c r="O55" s="10">
        <v>2</v>
      </c>
      <c r="P55" s="343"/>
      <c r="Q55" s="474"/>
      <c r="R55" s="477"/>
      <c r="S55" s="364"/>
      <c r="T55" s="517"/>
      <c r="U55" s="329"/>
      <c r="V55" s="329"/>
      <c r="W55" s="371"/>
      <c r="X55" s="471"/>
      <c r="Y55" s="11" t="s">
        <v>28</v>
      </c>
      <c r="Z55" s="31" t="s">
        <v>182</v>
      </c>
      <c r="AA55" s="11" t="s">
        <v>28</v>
      </c>
      <c r="AB55" s="32" t="s">
        <v>183</v>
      </c>
    </row>
    <row r="56" spans="1:28" s="109" customFormat="1" ht="68.25" thickBot="1" x14ac:dyDescent="0.3">
      <c r="A56" s="420"/>
      <c r="B56" s="420"/>
      <c r="C56" s="423"/>
      <c r="D56" s="426"/>
      <c r="E56" s="428"/>
      <c r="F56" s="429"/>
      <c r="G56" s="353"/>
      <c r="H56" s="481"/>
      <c r="I56" s="389"/>
      <c r="J56" s="491"/>
      <c r="K56" s="336"/>
      <c r="L56" s="384"/>
      <c r="M56" s="9" t="s">
        <v>123</v>
      </c>
      <c r="N56" s="342"/>
      <c r="O56" s="33">
        <v>3</v>
      </c>
      <c r="P56" s="344"/>
      <c r="Q56" s="475"/>
      <c r="R56" s="478"/>
      <c r="S56" s="365"/>
      <c r="T56" s="518"/>
      <c r="U56" s="330"/>
      <c r="V56" s="330"/>
      <c r="W56" s="372"/>
      <c r="X56" s="472"/>
      <c r="Y56" s="14" t="s">
        <v>29</v>
      </c>
      <c r="Z56" s="38" t="s">
        <v>185</v>
      </c>
      <c r="AA56" s="14" t="s">
        <v>29</v>
      </c>
      <c r="AB56" s="35" t="s">
        <v>184</v>
      </c>
    </row>
    <row r="57" spans="1:28" s="109" customFormat="1" ht="82.5" customHeight="1" x14ac:dyDescent="0.2">
      <c r="A57" s="420"/>
      <c r="B57" s="420"/>
      <c r="C57" s="423"/>
      <c r="D57" s="426"/>
      <c r="E57" s="376" t="s">
        <v>44</v>
      </c>
      <c r="F57" s="378"/>
      <c r="G57" s="351">
        <v>1</v>
      </c>
      <c r="H57" s="354">
        <v>8</v>
      </c>
      <c r="I57" s="389"/>
      <c r="J57" s="357"/>
      <c r="K57" s="334" t="s">
        <v>51</v>
      </c>
      <c r="L57" s="337" t="s">
        <v>326</v>
      </c>
      <c r="M57" s="7" t="s">
        <v>325</v>
      </c>
      <c r="N57" s="340" t="s">
        <v>98</v>
      </c>
      <c r="O57" s="30">
        <v>5</v>
      </c>
      <c r="P57" s="343">
        <f>((O57*0.6)+(O58*0.1)+(O59*0.1)+(O60*0.1)+(O61*0.1))</f>
        <v>3.8000000000000003</v>
      </c>
      <c r="Q57" s="345">
        <v>2</v>
      </c>
      <c r="R57" s="348">
        <v>6</v>
      </c>
      <c r="S57" s="363">
        <f>P57*Q57*R57</f>
        <v>45.6</v>
      </c>
      <c r="T57" s="373" t="str">
        <f>+IF(S57&gt;100,"Riesgo_ INTOLERABLE",IF(AND(S57&gt;65,S57&lt;=100),"Riesgo_ IMPORTANTE",IF(AND(S57&gt;37,S57&lt;=65),"Riesgo_ MODERADO",IF(AND(S57&gt;16,S57&lt;=37),"Riesgo_ TOLERABLE",IF(AND(S57&gt;=15),"Riesgo_BAJO")))))</f>
        <v>Riesgo_ MODERADO</v>
      </c>
      <c r="U57" s="328">
        <f>G57/170*1</f>
        <v>5.8823529411764705E-3</v>
      </c>
      <c r="V57" s="369">
        <v>1</v>
      </c>
      <c r="W57" s="370">
        <f>S57*V57</f>
        <v>45.6</v>
      </c>
      <c r="X57" s="331" t="str">
        <f>+IF(W57&gt;=500,"ALTO",IF(AND(W57&gt;325,W57&lt;=499),"MEDIO",IF(AND(W57&gt;1,W57&lt;=324),"BAJO",)))</f>
        <v>BAJO</v>
      </c>
      <c r="Y57" s="13" t="s">
        <v>26</v>
      </c>
      <c r="Z57" s="3" t="s">
        <v>100</v>
      </c>
      <c r="AA57" s="11" t="s">
        <v>27</v>
      </c>
      <c r="AB57" s="29"/>
    </row>
    <row r="58" spans="1:28" s="109" customFormat="1" ht="41.25" customHeight="1" x14ac:dyDescent="0.25">
      <c r="A58" s="420"/>
      <c r="B58" s="420"/>
      <c r="C58" s="423"/>
      <c r="D58" s="426"/>
      <c r="E58" s="377"/>
      <c r="F58" s="379"/>
      <c r="G58" s="352"/>
      <c r="H58" s="355"/>
      <c r="I58" s="389"/>
      <c r="J58" s="358"/>
      <c r="K58" s="335"/>
      <c r="L58" s="338"/>
      <c r="M58" s="8" t="s">
        <v>60</v>
      </c>
      <c r="N58" s="341"/>
      <c r="O58" s="10">
        <v>1</v>
      </c>
      <c r="P58" s="343"/>
      <c r="Q58" s="346"/>
      <c r="R58" s="349"/>
      <c r="S58" s="364"/>
      <c r="T58" s="374"/>
      <c r="U58" s="329"/>
      <c r="V58" s="329"/>
      <c r="W58" s="371"/>
      <c r="X58" s="332"/>
      <c r="Y58" s="11" t="s">
        <v>27</v>
      </c>
      <c r="Z58" s="38" t="s">
        <v>100</v>
      </c>
      <c r="AA58" s="11" t="s">
        <v>36</v>
      </c>
      <c r="AB58" s="32" t="s">
        <v>324</v>
      </c>
    </row>
    <row r="59" spans="1:28" s="109" customFormat="1" ht="54" x14ac:dyDescent="0.25">
      <c r="A59" s="420"/>
      <c r="B59" s="420"/>
      <c r="C59" s="423"/>
      <c r="D59" s="426"/>
      <c r="E59" s="377"/>
      <c r="F59" s="379"/>
      <c r="G59" s="352"/>
      <c r="H59" s="355"/>
      <c r="I59" s="389"/>
      <c r="J59" s="358"/>
      <c r="K59" s="335"/>
      <c r="L59" s="338"/>
      <c r="M59" s="8" t="s">
        <v>89</v>
      </c>
      <c r="N59" s="341"/>
      <c r="O59" s="10">
        <v>2</v>
      </c>
      <c r="P59" s="343"/>
      <c r="Q59" s="346"/>
      <c r="R59" s="349"/>
      <c r="S59" s="364"/>
      <c r="T59" s="374"/>
      <c r="U59" s="329"/>
      <c r="V59" s="329"/>
      <c r="W59" s="371"/>
      <c r="X59" s="332"/>
      <c r="Y59" s="11" t="s">
        <v>4</v>
      </c>
      <c r="Z59" s="38" t="s">
        <v>429</v>
      </c>
      <c r="AA59" s="11" t="s">
        <v>28</v>
      </c>
      <c r="AB59" s="32" t="s">
        <v>119</v>
      </c>
    </row>
    <row r="60" spans="1:28" s="109" customFormat="1" ht="63" customHeight="1" thickBot="1" x14ac:dyDescent="0.3">
      <c r="A60" s="420"/>
      <c r="B60" s="420"/>
      <c r="C60" s="423"/>
      <c r="D60" s="426"/>
      <c r="E60" s="377"/>
      <c r="F60" s="379"/>
      <c r="G60" s="352"/>
      <c r="H60" s="355"/>
      <c r="I60" s="389"/>
      <c r="J60" s="358"/>
      <c r="K60" s="335"/>
      <c r="L60" s="338"/>
      <c r="M60" s="8" t="s">
        <v>323</v>
      </c>
      <c r="N60" s="341"/>
      <c r="O60" s="10">
        <v>1</v>
      </c>
      <c r="P60" s="343"/>
      <c r="Q60" s="346"/>
      <c r="R60" s="349"/>
      <c r="S60" s="364"/>
      <c r="T60" s="374"/>
      <c r="U60" s="329"/>
      <c r="V60" s="329"/>
      <c r="W60" s="371"/>
      <c r="X60" s="332"/>
      <c r="Y60" s="11" t="s">
        <v>28</v>
      </c>
      <c r="Z60" s="38" t="s">
        <v>100</v>
      </c>
      <c r="AA60" s="11" t="s">
        <v>29</v>
      </c>
      <c r="AB60" s="32" t="s">
        <v>124</v>
      </c>
    </row>
    <row r="61" spans="1:28" s="109" customFormat="1" ht="57" thickBot="1" x14ac:dyDescent="0.3">
      <c r="A61" s="420"/>
      <c r="B61" s="420"/>
      <c r="C61" s="423"/>
      <c r="D61" s="426"/>
      <c r="E61" s="377"/>
      <c r="F61" s="379"/>
      <c r="G61" s="352"/>
      <c r="H61" s="355"/>
      <c r="I61" s="389"/>
      <c r="J61" s="380"/>
      <c r="K61" s="336"/>
      <c r="L61" s="339"/>
      <c r="M61" s="9" t="s">
        <v>90</v>
      </c>
      <c r="N61" s="342"/>
      <c r="O61" s="33">
        <v>4</v>
      </c>
      <c r="P61" s="344"/>
      <c r="Q61" s="347"/>
      <c r="R61" s="350"/>
      <c r="S61" s="365"/>
      <c r="T61" s="375"/>
      <c r="U61" s="330"/>
      <c r="V61" s="330"/>
      <c r="W61" s="372"/>
      <c r="X61" s="333"/>
      <c r="Y61" s="14" t="s">
        <v>29</v>
      </c>
      <c r="Z61" s="4" t="s">
        <v>100</v>
      </c>
      <c r="AA61" s="13" t="s">
        <v>26</v>
      </c>
      <c r="AB61" s="110"/>
    </row>
    <row r="62" spans="1:28" s="109" customFormat="1" ht="61.5" customHeight="1" x14ac:dyDescent="0.2">
      <c r="A62" s="420"/>
      <c r="B62" s="420"/>
      <c r="C62" s="423"/>
      <c r="D62" s="426"/>
      <c r="E62" s="376" t="s">
        <v>44</v>
      </c>
      <c r="F62" s="378"/>
      <c r="G62" s="351">
        <v>1</v>
      </c>
      <c r="H62" s="354">
        <v>8</v>
      </c>
      <c r="I62" s="389"/>
      <c r="J62" s="357"/>
      <c r="K62" s="334" t="s">
        <v>52</v>
      </c>
      <c r="L62" s="361" t="s">
        <v>321</v>
      </c>
      <c r="M62" s="7" t="s">
        <v>320</v>
      </c>
      <c r="N62" s="340" t="s">
        <v>98</v>
      </c>
      <c r="O62" s="30">
        <v>3</v>
      </c>
      <c r="P62" s="343">
        <f>((O62*0.6)+(O63*0.1)+(O64*0.1)+(O65*0.1)+(O66*0.1))</f>
        <v>2.5</v>
      </c>
      <c r="Q62" s="345">
        <v>3</v>
      </c>
      <c r="R62" s="348">
        <v>6</v>
      </c>
      <c r="S62" s="363">
        <f>P62*Q62*R62</f>
        <v>45</v>
      </c>
      <c r="T62" s="373" t="str">
        <f>+IF(S62&gt;100,"Riesgo_ INTOLERABLE",IF(AND(S62&gt;65,S62&lt;=100),"Riesgo_ IMPORTANTE",IF(AND(S62&gt;37,S62&lt;=65),"Riesgo_ MODERADO",IF(AND(S62&gt;16,S62&lt;=37),"Riesgo_ TOLERABLE",IF(AND(S62&gt;=15),"Riesgo_BAJO")))))</f>
        <v>Riesgo_ MODERADO</v>
      </c>
      <c r="U62" s="328">
        <f>G62/170*1</f>
        <v>5.8823529411764705E-3</v>
      </c>
      <c r="V62" s="369">
        <v>1</v>
      </c>
      <c r="W62" s="370">
        <f>S62*V62</f>
        <v>45</v>
      </c>
      <c r="X62" s="331" t="str">
        <f>+IF(W62&gt;=500,"ALTO",IF(AND(W62&gt;325,W62&lt;=499),"MEDIO",IF(AND(W62&gt;1,W62&lt;=324),"BAJO",)))</f>
        <v>BAJO</v>
      </c>
      <c r="Y62" s="13" t="s">
        <v>26</v>
      </c>
      <c r="Z62" s="3" t="s">
        <v>100</v>
      </c>
      <c r="AA62" s="11" t="s">
        <v>27</v>
      </c>
      <c r="AB62" s="29"/>
    </row>
    <row r="63" spans="1:28" s="109" customFormat="1" ht="41.25" customHeight="1" x14ac:dyDescent="0.25">
      <c r="A63" s="420"/>
      <c r="B63" s="420"/>
      <c r="C63" s="423"/>
      <c r="D63" s="426"/>
      <c r="E63" s="377"/>
      <c r="F63" s="379"/>
      <c r="G63" s="352"/>
      <c r="H63" s="355"/>
      <c r="I63" s="389"/>
      <c r="J63" s="358"/>
      <c r="K63" s="335"/>
      <c r="L63" s="338"/>
      <c r="M63" s="8" t="s">
        <v>60</v>
      </c>
      <c r="N63" s="341"/>
      <c r="O63" s="10">
        <v>1</v>
      </c>
      <c r="P63" s="343"/>
      <c r="Q63" s="346"/>
      <c r="R63" s="349"/>
      <c r="S63" s="364"/>
      <c r="T63" s="374"/>
      <c r="U63" s="329"/>
      <c r="V63" s="329"/>
      <c r="W63" s="371"/>
      <c r="X63" s="332"/>
      <c r="Y63" s="11" t="s">
        <v>27</v>
      </c>
      <c r="Z63" s="38" t="s">
        <v>100</v>
      </c>
      <c r="AA63" s="11" t="s">
        <v>36</v>
      </c>
      <c r="AB63" s="32" t="s">
        <v>319</v>
      </c>
    </row>
    <row r="64" spans="1:28" s="109" customFormat="1" ht="56.25" x14ac:dyDescent="0.25">
      <c r="A64" s="420"/>
      <c r="B64" s="420"/>
      <c r="C64" s="423"/>
      <c r="D64" s="426"/>
      <c r="E64" s="377"/>
      <c r="F64" s="379"/>
      <c r="G64" s="352"/>
      <c r="H64" s="355"/>
      <c r="I64" s="389"/>
      <c r="J64" s="358"/>
      <c r="K64" s="335"/>
      <c r="L64" s="338"/>
      <c r="M64" s="8" t="s">
        <v>97</v>
      </c>
      <c r="N64" s="341"/>
      <c r="O64" s="10">
        <v>2</v>
      </c>
      <c r="P64" s="343"/>
      <c r="Q64" s="346"/>
      <c r="R64" s="349"/>
      <c r="S64" s="364"/>
      <c r="T64" s="374"/>
      <c r="U64" s="329"/>
      <c r="V64" s="329"/>
      <c r="W64" s="371"/>
      <c r="X64" s="332"/>
      <c r="Y64" s="11" t="s">
        <v>4</v>
      </c>
      <c r="Z64" s="38" t="s">
        <v>486</v>
      </c>
      <c r="AA64" s="11" t="s">
        <v>28</v>
      </c>
      <c r="AB64" s="32" t="s">
        <v>423</v>
      </c>
    </row>
    <row r="65" spans="1:28" s="109" customFormat="1" ht="57" thickBot="1" x14ac:dyDescent="0.3">
      <c r="A65" s="420"/>
      <c r="B65" s="420"/>
      <c r="C65" s="423"/>
      <c r="D65" s="426"/>
      <c r="E65" s="377"/>
      <c r="F65" s="379"/>
      <c r="G65" s="352"/>
      <c r="H65" s="355"/>
      <c r="I65" s="389"/>
      <c r="J65" s="358"/>
      <c r="K65" s="335"/>
      <c r="L65" s="338"/>
      <c r="M65" s="8" t="s">
        <v>87</v>
      </c>
      <c r="N65" s="341"/>
      <c r="O65" s="10">
        <v>1</v>
      </c>
      <c r="P65" s="343"/>
      <c r="Q65" s="346"/>
      <c r="R65" s="349"/>
      <c r="S65" s="364"/>
      <c r="T65" s="374"/>
      <c r="U65" s="329"/>
      <c r="V65" s="329"/>
      <c r="W65" s="371"/>
      <c r="X65" s="332"/>
      <c r="Y65" s="11" t="s">
        <v>28</v>
      </c>
      <c r="Z65" s="45" t="s">
        <v>100</v>
      </c>
      <c r="AA65" s="14" t="s">
        <v>29</v>
      </c>
      <c r="AB65" s="35" t="s">
        <v>316</v>
      </c>
    </row>
    <row r="66" spans="1:28" s="109" customFormat="1" ht="65.25" customHeight="1" thickBot="1" x14ac:dyDescent="0.3">
      <c r="A66" s="421"/>
      <c r="B66" s="421"/>
      <c r="C66" s="424"/>
      <c r="D66" s="427"/>
      <c r="E66" s="428"/>
      <c r="F66" s="429"/>
      <c r="G66" s="353"/>
      <c r="H66" s="356"/>
      <c r="I66" s="390"/>
      <c r="J66" s="359"/>
      <c r="K66" s="360"/>
      <c r="L66" s="362"/>
      <c r="M66" s="9" t="s">
        <v>91</v>
      </c>
      <c r="N66" s="342"/>
      <c r="O66" s="33">
        <v>3</v>
      </c>
      <c r="P66" s="344"/>
      <c r="Q66" s="347"/>
      <c r="R66" s="350"/>
      <c r="S66" s="365"/>
      <c r="T66" s="375"/>
      <c r="U66" s="330"/>
      <c r="V66" s="330"/>
      <c r="W66" s="372"/>
      <c r="X66" s="333"/>
      <c r="Y66" s="14" t="s">
        <v>29</v>
      </c>
      <c r="Z66" s="45" t="s">
        <v>100</v>
      </c>
      <c r="AA66" s="14" t="s">
        <v>29</v>
      </c>
      <c r="AB66" s="35" t="s">
        <v>316</v>
      </c>
    </row>
  </sheetData>
  <mergeCells count="231">
    <mergeCell ref="V12:V16"/>
    <mergeCell ref="P17:P21"/>
    <mergeCell ref="Q17:Q21"/>
    <mergeCell ref="Q22:Q26"/>
    <mergeCell ref="AA1:AB2"/>
    <mergeCell ref="AA3:AB4"/>
    <mergeCell ref="A6:H6"/>
    <mergeCell ref="L6:M6"/>
    <mergeCell ref="A8:A11"/>
    <mergeCell ref="B8:B11"/>
    <mergeCell ref="C8:C11"/>
    <mergeCell ref="D8:D11"/>
    <mergeCell ref="E8:F8"/>
    <mergeCell ref="G8:H8"/>
    <mergeCell ref="A1:C4"/>
    <mergeCell ref="D1:Z4"/>
    <mergeCell ref="I8:K8"/>
    <mergeCell ref="L8:L11"/>
    <mergeCell ref="M8:M11"/>
    <mergeCell ref="Y8:Z11"/>
    <mergeCell ref="AA8:AB11"/>
    <mergeCell ref="E9:E11"/>
    <mergeCell ref="F9:F11"/>
    <mergeCell ref="G9:G11"/>
    <mergeCell ref="U8:X9"/>
    <mergeCell ref="P9:P11"/>
    <mergeCell ref="Q9:R9"/>
    <mergeCell ref="S9:T9"/>
    <mergeCell ref="Q10:Q11"/>
    <mergeCell ref="R10:R11"/>
    <mergeCell ref="S10:S11"/>
    <mergeCell ref="T10:T11"/>
    <mergeCell ref="U10:V10"/>
    <mergeCell ref="W10:W11"/>
    <mergeCell ref="X10:X11"/>
    <mergeCell ref="K22:K26"/>
    <mergeCell ref="N22:N26"/>
    <mergeCell ref="L22:L26"/>
    <mergeCell ref="P22:P26"/>
    <mergeCell ref="H27:H31"/>
    <mergeCell ref="J27:J31"/>
    <mergeCell ref="O9:O11"/>
    <mergeCell ref="N8:N11"/>
    <mergeCell ref="O8:T8"/>
    <mergeCell ref="K12:K16"/>
    <mergeCell ref="H9:H11"/>
    <mergeCell ref="I9:I11"/>
    <mergeCell ref="J9:J11"/>
    <mergeCell ref="K9:K11"/>
    <mergeCell ref="A12:A66"/>
    <mergeCell ref="B12:B66"/>
    <mergeCell ref="C12:C66"/>
    <mergeCell ref="D12:D66"/>
    <mergeCell ref="E12:E16"/>
    <mergeCell ref="F12:F16"/>
    <mergeCell ref="E42:E46"/>
    <mergeCell ref="G12:G16"/>
    <mergeCell ref="H12:H16"/>
    <mergeCell ref="E62:E66"/>
    <mergeCell ref="F62:F66"/>
    <mergeCell ref="G62:G66"/>
    <mergeCell ref="H62:H66"/>
    <mergeCell ref="E22:E26"/>
    <mergeCell ref="F22:F26"/>
    <mergeCell ref="G22:G26"/>
    <mergeCell ref="H22:H26"/>
    <mergeCell ref="E57:E61"/>
    <mergeCell ref="F57:F61"/>
    <mergeCell ref="G57:G61"/>
    <mergeCell ref="H57:H61"/>
    <mergeCell ref="E27:E31"/>
    <mergeCell ref="F27:F31"/>
    <mergeCell ref="G27:G31"/>
    <mergeCell ref="E47:E51"/>
    <mergeCell ref="G47:G51"/>
    <mergeCell ref="W47:W51"/>
    <mergeCell ref="X47:X51"/>
    <mergeCell ref="R47:R51"/>
    <mergeCell ref="S47:S51"/>
    <mergeCell ref="F47:F51"/>
    <mergeCell ref="H47:H51"/>
    <mergeCell ref="J47:J51"/>
    <mergeCell ref="K47:K51"/>
    <mergeCell ref="E52:E56"/>
    <mergeCell ref="N52:N56"/>
    <mergeCell ref="P52:P56"/>
    <mergeCell ref="Q52:Q56"/>
    <mergeCell ref="R52:R56"/>
    <mergeCell ref="S52:S56"/>
    <mergeCell ref="T52:T56"/>
    <mergeCell ref="K52:K56"/>
    <mergeCell ref="J52:J56"/>
    <mergeCell ref="H52:H56"/>
    <mergeCell ref="I37:I66"/>
    <mergeCell ref="J37:J41"/>
    <mergeCell ref="K37:K41"/>
    <mergeCell ref="E37:E41"/>
    <mergeCell ref="F37:F41"/>
    <mergeCell ref="G37:G41"/>
    <mergeCell ref="H37:H41"/>
    <mergeCell ref="R37:R41"/>
    <mergeCell ref="S37:S41"/>
    <mergeCell ref="F42:F46"/>
    <mergeCell ref="G52:G56"/>
    <mergeCell ref="F52:F56"/>
    <mergeCell ref="L52:L56"/>
    <mergeCell ref="T37:T41"/>
    <mergeCell ref="W12:W16"/>
    <mergeCell ref="X12:X16"/>
    <mergeCell ref="E17:E21"/>
    <mergeCell ref="F17:F21"/>
    <mergeCell ref="G17:G21"/>
    <mergeCell ref="H17:H21"/>
    <mergeCell ref="J17:J21"/>
    <mergeCell ref="K17:K21"/>
    <mergeCell ref="N17:N21"/>
    <mergeCell ref="P12:P16"/>
    <mergeCell ref="Q12:Q16"/>
    <mergeCell ref="R12:R16"/>
    <mergeCell ref="S12:S16"/>
    <mergeCell ref="T12:T16"/>
    <mergeCell ref="U12:U16"/>
    <mergeCell ref="L12:L16"/>
    <mergeCell ref="L17:L21"/>
    <mergeCell ref="N12:N16"/>
    <mergeCell ref="J12:J16"/>
    <mergeCell ref="I12:I36"/>
    <mergeCell ref="R22:R26"/>
    <mergeCell ref="S22:S26"/>
    <mergeCell ref="T22:T26"/>
    <mergeCell ref="J22:J26"/>
    <mergeCell ref="V27:V31"/>
    <mergeCell ref="W27:W31"/>
    <mergeCell ref="X27:X31"/>
    <mergeCell ref="R27:R31"/>
    <mergeCell ref="S27:S31"/>
    <mergeCell ref="T27:T31"/>
    <mergeCell ref="U27:U31"/>
    <mergeCell ref="V32:V36"/>
    <mergeCell ref="W32:W36"/>
    <mergeCell ref="U32:U36"/>
    <mergeCell ref="R32:R36"/>
    <mergeCell ref="S32:S36"/>
    <mergeCell ref="X32:X36"/>
    <mergeCell ref="T32:T36"/>
    <mergeCell ref="W17:W21"/>
    <mergeCell ref="X17:X21"/>
    <mergeCell ref="R17:R21"/>
    <mergeCell ref="S17:S21"/>
    <mergeCell ref="T17:T21"/>
    <mergeCell ref="U17:U21"/>
    <mergeCell ref="V22:V26"/>
    <mergeCell ref="W22:W26"/>
    <mergeCell ref="X22:X26"/>
    <mergeCell ref="U22:U26"/>
    <mergeCell ref="V17:V21"/>
    <mergeCell ref="E32:E36"/>
    <mergeCell ref="F32:F36"/>
    <mergeCell ref="G32:G36"/>
    <mergeCell ref="H32:H36"/>
    <mergeCell ref="J32:J36"/>
    <mergeCell ref="K32:K36"/>
    <mergeCell ref="N32:N36"/>
    <mergeCell ref="P27:P31"/>
    <mergeCell ref="Q27:Q31"/>
    <mergeCell ref="L32:L36"/>
    <mergeCell ref="P32:P36"/>
    <mergeCell ref="Q32:Q36"/>
    <mergeCell ref="K27:K31"/>
    <mergeCell ref="N27:N31"/>
    <mergeCell ref="L27:L31"/>
    <mergeCell ref="G42:G46"/>
    <mergeCell ref="H42:H46"/>
    <mergeCell ref="J42:J46"/>
    <mergeCell ref="K42:K46"/>
    <mergeCell ref="L42:L46"/>
    <mergeCell ref="L37:L41"/>
    <mergeCell ref="N37:N41"/>
    <mergeCell ref="P37:P41"/>
    <mergeCell ref="Q37:Q41"/>
    <mergeCell ref="Q42:Q46"/>
    <mergeCell ref="N42:N46"/>
    <mergeCell ref="P42:P46"/>
    <mergeCell ref="W52:W56"/>
    <mergeCell ref="X52:X56"/>
    <mergeCell ref="X37:X41"/>
    <mergeCell ref="R42:R46"/>
    <mergeCell ref="S42:S46"/>
    <mergeCell ref="T42:T46"/>
    <mergeCell ref="T47:T51"/>
    <mergeCell ref="U47:U51"/>
    <mergeCell ref="U52:U56"/>
    <mergeCell ref="U42:U46"/>
    <mergeCell ref="U37:U41"/>
    <mergeCell ref="V37:V41"/>
    <mergeCell ref="W37:W41"/>
    <mergeCell ref="V42:V46"/>
    <mergeCell ref="W42:W46"/>
    <mergeCell ref="X42:X46"/>
    <mergeCell ref="J57:J61"/>
    <mergeCell ref="V62:V66"/>
    <mergeCell ref="K57:K61"/>
    <mergeCell ref="J62:J66"/>
    <mergeCell ref="K62:K66"/>
    <mergeCell ref="V57:V61"/>
    <mergeCell ref="V52:V56"/>
    <mergeCell ref="L47:L51"/>
    <mergeCell ref="N47:N51"/>
    <mergeCell ref="P47:P51"/>
    <mergeCell ref="Q47:Q51"/>
    <mergeCell ref="V47:V51"/>
    <mergeCell ref="W62:W66"/>
    <mergeCell ref="X62:X66"/>
    <mergeCell ref="L62:L66"/>
    <mergeCell ref="N62:N66"/>
    <mergeCell ref="P62:P66"/>
    <mergeCell ref="Q62:Q66"/>
    <mergeCell ref="R62:R66"/>
    <mergeCell ref="S62:S66"/>
    <mergeCell ref="X57:X61"/>
    <mergeCell ref="L57:L61"/>
    <mergeCell ref="N57:N61"/>
    <mergeCell ref="P57:P61"/>
    <mergeCell ref="Q57:Q61"/>
    <mergeCell ref="R57:R61"/>
    <mergeCell ref="S57:S61"/>
    <mergeCell ref="T57:T61"/>
    <mergeCell ref="U57:U61"/>
    <mergeCell ref="T62:T66"/>
    <mergeCell ref="U62:U66"/>
    <mergeCell ref="W57:W6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pageSetUpPr fitToPage="1"/>
  </sheetPr>
  <dimension ref="A1:AE61"/>
  <sheetViews>
    <sheetView showGridLines="0" zoomScale="60" zoomScaleNormal="60" workbookViewId="0">
      <selection activeCell="L6" sqref="L6:M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709</v>
      </c>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33.75" x14ac:dyDescent="0.2">
      <c r="A12" s="419" t="s">
        <v>375</v>
      </c>
      <c r="B12" s="419" t="s">
        <v>586</v>
      </c>
      <c r="C12" s="422" t="s">
        <v>587</v>
      </c>
      <c r="D12" s="483" t="s">
        <v>588</v>
      </c>
      <c r="E12" s="376" t="s">
        <v>44</v>
      </c>
      <c r="F12" s="351"/>
      <c r="G12" s="351">
        <v>1</v>
      </c>
      <c r="H12" s="354">
        <v>8</v>
      </c>
      <c r="I12" s="401" t="s">
        <v>45</v>
      </c>
      <c r="J12" s="404"/>
      <c r="K12" s="407" t="s">
        <v>374</v>
      </c>
      <c r="L12" s="407" t="s">
        <v>373</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5.8823529411764705E-3</v>
      </c>
      <c r="V12" s="369">
        <v>1</v>
      </c>
      <c r="W12" s="370">
        <f>S12*V12</f>
        <v>28.000000000000004</v>
      </c>
      <c r="X12" s="331" t="str">
        <f>+IF(W12&gt;=500,"ALTO",IF(AND(W12&gt;325,W12&lt;=499),"MEDIO",IF(AND(W12&gt;1,W12&lt;=324),"BAJO",)))</f>
        <v>BAJO</v>
      </c>
      <c r="Y12" s="13" t="s">
        <v>26</v>
      </c>
      <c r="Z12" s="4" t="s">
        <v>100</v>
      </c>
      <c r="AA12" s="13" t="s">
        <v>26</v>
      </c>
      <c r="AB12" s="5"/>
    </row>
    <row r="13" spans="1:31" ht="15.75" x14ac:dyDescent="0.25">
      <c r="A13" s="420"/>
      <c r="B13" s="420"/>
      <c r="C13" s="423"/>
      <c r="D13" s="484"/>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27" x14ac:dyDescent="0.25">
      <c r="A14" s="420"/>
      <c r="B14" s="420"/>
      <c r="C14" s="423"/>
      <c r="D14" s="484"/>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423"/>
      <c r="D15" s="484"/>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3.25" thickBot="1" x14ac:dyDescent="0.3">
      <c r="A16" s="420"/>
      <c r="B16" s="420"/>
      <c r="C16" s="423"/>
      <c r="D16" s="484"/>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22.5" x14ac:dyDescent="0.2">
      <c r="A17" s="420"/>
      <c r="B17" s="420"/>
      <c r="C17" s="423"/>
      <c r="D17" s="484"/>
      <c r="E17" s="376" t="s">
        <v>44</v>
      </c>
      <c r="F17" s="378"/>
      <c r="G17" s="351">
        <v>1</v>
      </c>
      <c r="H17" s="354">
        <v>8</v>
      </c>
      <c r="I17" s="402"/>
      <c r="J17" s="357"/>
      <c r="K17" s="334" t="s">
        <v>369</v>
      </c>
      <c r="L17" s="410" t="s">
        <v>368</v>
      </c>
      <c r="M17" s="7" t="s">
        <v>59</v>
      </c>
      <c r="N17" s="340" t="s">
        <v>98</v>
      </c>
      <c r="O17" s="30">
        <v>3</v>
      </c>
      <c r="P17" s="343">
        <f>((O17*0.6)+(O18*0.1)+(O19*0.1)+(O20*0.1)+(O21*0.1))</f>
        <v>2.7</v>
      </c>
      <c r="Q17" s="345">
        <v>1</v>
      </c>
      <c r="R17" s="348">
        <v>2</v>
      </c>
      <c r="S17" s="363">
        <f>P17*Q17*R17</f>
        <v>5.4</v>
      </c>
      <c r="T17" s="385" t="s">
        <v>122</v>
      </c>
      <c r="U17" s="328">
        <f>G17/170*1</f>
        <v>5.8823529411764705E-3</v>
      </c>
      <c r="V17" s="369">
        <v>1</v>
      </c>
      <c r="W17" s="370">
        <f>S17*V17</f>
        <v>5.4</v>
      </c>
      <c r="X17" s="331" t="str">
        <f>+IF(W17&gt;=500,"ALTO",IF(AND(W17&gt;325,W17&lt;=499),"MEDIO",IF(AND(W17&gt;1,W17&lt;=324),"BAJO",)))</f>
        <v>BAJO</v>
      </c>
      <c r="Y17" s="13" t="s">
        <v>26</v>
      </c>
      <c r="Z17" s="4" t="s">
        <v>100</v>
      </c>
      <c r="AA17" s="13" t="s">
        <v>26</v>
      </c>
      <c r="AB17" s="28"/>
    </row>
    <row r="18" spans="1:29" s="109" customFormat="1" ht="15.75" x14ac:dyDescent="0.25">
      <c r="A18" s="420"/>
      <c r="B18" s="420"/>
      <c r="C18" s="423"/>
      <c r="D18" s="484"/>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27" x14ac:dyDescent="0.25">
      <c r="A19" s="420"/>
      <c r="B19" s="420"/>
      <c r="C19" s="423"/>
      <c r="D19" s="484"/>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09" customFormat="1" ht="54" x14ac:dyDescent="0.25">
      <c r="A20" s="420"/>
      <c r="B20" s="420"/>
      <c r="C20" s="423"/>
      <c r="D20" s="484"/>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3"/>
      <c r="D21" s="484"/>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22.5" x14ac:dyDescent="0.2">
      <c r="A22" s="420"/>
      <c r="B22" s="420"/>
      <c r="C22" s="423"/>
      <c r="D22" s="484"/>
      <c r="E22" s="376" t="s">
        <v>44</v>
      </c>
      <c r="F22" s="351"/>
      <c r="G22" s="351">
        <v>1</v>
      </c>
      <c r="H22" s="354">
        <v>8</v>
      </c>
      <c r="I22" s="402"/>
      <c r="J22" s="357"/>
      <c r="K22" s="334" t="s">
        <v>362</v>
      </c>
      <c r="L22" s="337" t="s">
        <v>491</v>
      </c>
      <c r="M22" s="7" t="s">
        <v>61</v>
      </c>
      <c r="N22" s="340"/>
      <c r="O22" s="30">
        <v>3</v>
      </c>
      <c r="P22" s="343">
        <f>((O22*0.6)+(O23*0.1)+(O24*0.1)+(O25*0.1)+(O26*0.1))</f>
        <v>2.7</v>
      </c>
      <c r="Q22" s="345">
        <v>2</v>
      </c>
      <c r="R22" s="348">
        <v>4</v>
      </c>
      <c r="S22" s="363">
        <f>P22*Q22*R22</f>
        <v>21.6</v>
      </c>
      <c r="T22" s="366" t="str">
        <f>+IF(S22&gt;100,"Riesgo_INTOLERABLE",IF(AND(S22&gt;65,S22&lt;=100),"Riesgo_IMPORTANTE",IF(AND(S22&gt;37,S22&lt;=65),"Riesgo_MODERADO",IF(AND(S22&gt;16,S22&lt;=37),"Riesgo_TOLERABLE",IF(AND(S22&gt;=15),"Riesgo_BAJO")))))</f>
        <v>Riesgo_TOLERABLE</v>
      </c>
      <c r="U22" s="328">
        <f>G22/170*1</f>
        <v>5.8823529411764705E-3</v>
      </c>
      <c r="V22" s="369">
        <v>1</v>
      </c>
      <c r="W22" s="370">
        <f>S22*V22</f>
        <v>21.6</v>
      </c>
      <c r="X22" s="331" t="str">
        <f>+IF(W22&gt;=500,"ALTO",IF(AND(W22&gt;325,W22&lt;=499),"MEDIO",IF(AND(W22&gt;1,W22&lt;=324),"BAJO",)))</f>
        <v>BAJO</v>
      </c>
      <c r="Y22" s="13" t="s">
        <v>26</v>
      </c>
      <c r="Z22" s="4" t="s">
        <v>100</v>
      </c>
      <c r="AA22" s="13" t="s">
        <v>26</v>
      </c>
      <c r="AB22" s="28"/>
    </row>
    <row r="23" spans="1:29" s="109" customFormat="1" ht="15.75" x14ac:dyDescent="0.25">
      <c r="A23" s="420"/>
      <c r="B23" s="420"/>
      <c r="C23" s="423"/>
      <c r="D23" s="484"/>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27" x14ac:dyDescent="0.25">
      <c r="A24" s="420"/>
      <c r="B24" s="420"/>
      <c r="C24" s="423"/>
      <c r="D24" s="484"/>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359</v>
      </c>
    </row>
    <row r="25" spans="1:29" s="109" customFormat="1" ht="54" x14ac:dyDescent="0.25">
      <c r="A25" s="420"/>
      <c r="B25" s="420"/>
      <c r="C25" s="423"/>
      <c r="D25" s="484"/>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3"/>
      <c r="D26" s="484"/>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45" customHeight="1" x14ac:dyDescent="0.2">
      <c r="A27" s="420"/>
      <c r="B27" s="420"/>
      <c r="C27" s="423"/>
      <c r="D27" s="484"/>
      <c r="E27" s="376" t="s">
        <v>44</v>
      </c>
      <c r="F27" s="378"/>
      <c r="G27" s="351">
        <v>1</v>
      </c>
      <c r="H27" s="354">
        <v>8</v>
      </c>
      <c r="I27" s="402"/>
      <c r="J27" s="357"/>
      <c r="K27" s="334" t="s">
        <v>355</v>
      </c>
      <c r="L27" s="337" t="s">
        <v>414</v>
      </c>
      <c r="M27" s="7" t="s">
        <v>66</v>
      </c>
      <c r="N27" s="340" t="s">
        <v>98</v>
      </c>
      <c r="O27" s="30">
        <v>6</v>
      </c>
      <c r="P27" s="343">
        <f>((O27*0.6)+(O28*0.1)+(O29*0.1)+(O30*0.1)+(O31*0.1))</f>
        <v>5.8999999999999986</v>
      </c>
      <c r="Q27" s="345">
        <v>2</v>
      </c>
      <c r="R27" s="348">
        <v>1</v>
      </c>
      <c r="S27" s="363">
        <f>P27*Q27*R27</f>
        <v>11.799999999999997</v>
      </c>
      <c r="T27" s="385" t="s">
        <v>122</v>
      </c>
      <c r="U27" s="328">
        <f>G27/170*1</f>
        <v>5.8823529411764705E-3</v>
      </c>
      <c r="V27" s="369">
        <v>1</v>
      </c>
      <c r="W27" s="370">
        <f>S27*V27</f>
        <v>11.799999999999997</v>
      </c>
      <c r="X27" s="331" t="str">
        <f>+IF(W27&gt;=500,"ALTO",IF(AND(W27&gt;325,W27&lt;=499),"MEDIO",IF(AND(W27&gt;1,W27&lt;=324),"BAJO",)))</f>
        <v>BAJO</v>
      </c>
      <c r="Y27" s="13" t="s">
        <v>26</v>
      </c>
      <c r="Z27" s="114" t="s">
        <v>100</v>
      </c>
      <c r="AA27" s="13" t="s">
        <v>26</v>
      </c>
      <c r="AB27" s="32"/>
    </row>
    <row r="28" spans="1:29" s="109" customFormat="1" ht="22.5" x14ac:dyDescent="0.25">
      <c r="A28" s="420"/>
      <c r="B28" s="420"/>
      <c r="C28" s="423"/>
      <c r="D28" s="484"/>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27" x14ac:dyDescent="0.25">
      <c r="A29" s="420"/>
      <c r="B29" s="420"/>
      <c r="C29" s="423"/>
      <c r="D29" s="484"/>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54" x14ac:dyDescent="0.25">
      <c r="A30" s="420"/>
      <c r="B30" s="420"/>
      <c r="C30" s="423"/>
      <c r="D30" s="484"/>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customHeight="1" thickBot="1" x14ac:dyDescent="0.3">
      <c r="A31" s="420"/>
      <c r="B31" s="420"/>
      <c r="C31" s="423"/>
      <c r="D31" s="484"/>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33.75" customHeight="1" x14ac:dyDescent="0.2">
      <c r="A32" s="420"/>
      <c r="B32" s="420"/>
      <c r="C32" s="423"/>
      <c r="D32" s="484"/>
      <c r="E32" s="376" t="s">
        <v>44</v>
      </c>
      <c r="F32" s="378"/>
      <c r="G32" s="351">
        <v>1</v>
      </c>
      <c r="H32" s="354">
        <v>8</v>
      </c>
      <c r="I32" s="402"/>
      <c r="J32" s="357"/>
      <c r="K32" s="334" t="s">
        <v>70</v>
      </c>
      <c r="L32" s="337" t="s">
        <v>425</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5.8823529411764705E-3</v>
      </c>
      <c r="V32" s="369">
        <v>1</v>
      </c>
      <c r="W32" s="370">
        <f>S32*V32</f>
        <v>20.8</v>
      </c>
      <c r="X32" s="331" t="s">
        <v>126</v>
      </c>
      <c r="Y32" s="13" t="s">
        <v>26</v>
      </c>
      <c r="Z32" s="4" t="s">
        <v>100</v>
      </c>
      <c r="AA32" s="13" t="s">
        <v>26</v>
      </c>
      <c r="AB32" s="110"/>
    </row>
    <row r="33" spans="1:28" s="109" customFormat="1" ht="15.75" x14ac:dyDescent="0.25">
      <c r="A33" s="420"/>
      <c r="B33" s="420"/>
      <c r="C33" s="423"/>
      <c r="D33" s="484"/>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27" x14ac:dyDescent="0.25">
      <c r="A34" s="420"/>
      <c r="B34" s="420"/>
      <c r="C34" s="423"/>
      <c r="D34" s="484"/>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54" x14ac:dyDescent="0.25">
      <c r="A35" s="420"/>
      <c r="B35" s="420"/>
      <c r="C35" s="423"/>
      <c r="D35" s="484"/>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34.5" thickBot="1" x14ac:dyDescent="0.3">
      <c r="A36" s="420"/>
      <c r="B36" s="420"/>
      <c r="C36" s="423"/>
      <c r="D36" s="484"/>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22.5" customHeight="1" x14ac:dyDescent="0.2">
      <c r="A37" s="420"/>
      <c r="B37" s="420"/>
      <c r="C37" s="423"/>
      <c r="D37" s="484"/>
      <c r="E37" s="376" t="s">
        <v>44</v>
      </c>
      <c r="F37" s="378"/>
      <c r="G37" s="351">
        <v>1</v>
      </c>
      <c r="H37" s="354">
        <v>8</v>
      </c>
      <c r="I37" s="388"/>
      <c r="J37" s="357"/>
      <c r="K37" s="334" t="s">
        <v>47</v>
      </c>
      <c r="L37" s="337" t="s">
        <v>392</v>
      </c>
      <c r="M37" s="7" t="s">
        <v>342</v>
      </c>
      <c r="N37" s="340" t="s">
        <v>98</v>
      </c>
      <c r="O37" s="30">
        <v>1</v>
      </c>
      <c r="P37" s="343">
        <f>((O37*0.6)+(O38*0.1)+(O39*0.1)+(O40*0.1)+(O41*0.1))</f>
        <v>0.99999999999999989</v>
      </c>
      <c r="Q37" s="345">
        <v>2</v>
      </c>
      <c r="R37" s="348">
        <v>5</v>
      </c>
      <c r="S37" s="363">
        <f>P37*Q37*R37</f>
        <v>9.9999999999999982</v>
      </c>
      <c r="T37" s="385" t="s">
        <v>122</v>
      </c>
      <c r="U37" s="328">
        <f>G37/170*1</f>
        <v>5.8823529411764705E-3</v>
      </c>
      <c r="V37" s="369">
        <v>1</v>
      </c>
      <c r="W37" s="370">
        <f>S37*V37</f>
        <v>9.9999999999999982</v>
      </c>
      <c r="X37" s="331" t="str">
        <f>+IF(W37&gt;=500,"ALTO",IF(AND(W37&gt;325,W37&lt;=499),"MEDIO",IF(AND(W37&gt;1,W37&lt;=324),"BAJO",)))</f>
        <v>BAJO</v>
      </c>
      <c r="Y37" s="13" t="s">
        <v>26</v>
      </c>
      <c r="Z37" s="4" t="s">
        <v>100</v>
      </c>
      <c r="AA37" s="13" t="s">
        <v>26</v>
      </c>
      <c r="AB37" s="110"/>
    </row>
    <row r="38" spans="1:28" s="109" customFormat="1" ht="15.75" customHeight="1" x14ac:dyDescent="0.25">
      <c r="A38" s="420"/>
      <c r="B38" s="420"/>
      <c r="C38" s="423"/>
      <c r="D38" s="484"/>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27" x14ac:dyDescent="0.25">
      <c r="A39" s="420"/>
      <c r="B39" s="420"/>
      <c r="C39" s="423"/>
      <c r="D39" s="484"/>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row>
    <row r="40" spans="1:28" s="109" customFormat="1" ht="54" x14ac:dyDescent="0.25">
      <c r="A40" s="420"/>
      <c r="B40" s="420"/>
      <c r="C40" s="423"/>
      <c r="D40" s="484"/>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thickBot="1" x14ac:dyDescent="0.3">
      <c r="A41" s="420"/>
      <c r="B41" s="420"/>
      <c r="C41" s="423"/>
      <c r="D41" s="484"/>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417</v>
      </c>
      <c r="AA41" s="14" t="s">
        <v>29</v>
      </c>
      <c r="AB41" s="35" t="s">
        <v>488</v>
      </c>
    </row>
    <row r="42" spans="1:28" s="109" customFormat="1" ht="22.5" customHeight="1" x14ac:dyDescent="0.2">
      <c r="A42" s="420"/>
      <c r="B42" s="420"/>
      <c r="C42" s="423"/>
      <c r="D42" s="484"/>
      <c r="E42" s="376" t="s">
        <v>44</v>
      </c>
      <c r="F42" s="378"/>
      <c r="G42" s="351">
        <v>1</v>
      </c>
      <c r="H42" s="354">
        <v>8</v>
      </c>
      <c r="I42" s="389"/>
      <c r="J42" s="357"/>
      <c r="K42" s="334" t="s">
        <v>82</v>
      </c>
      <c r="L42" s="337" t="s">
        <v>393</v>
      </c>
      <c r="M42" s="7" t="s">
        <v>336</v>
      </c>
      <c r="N42" s="340" t="s">
        <v>98</v>
      </c>
      <c r="O42" s="30">
        <v>2</v>
      </c>
      <c r="P42" s="343">
        <f>((O42*0.6)+(O43*0.1)+(O44*0.1)+(O45*0.1)+(O46*0.1))</f>
        <v>1.7000000000000002</v>
      </c>
      <c r="Q42" s="345">
        <v>2</v>
      </c>
      <c r="R42" s="348">
        <v>5</v>
      </c>
      <c r="S42" s="363">
        <f>P42*Q42*R42</f>
        <v>17</v>
      </c>
      <c r="T42" s="366" t="str">
        <f>+IF(S42&gt;100,"Riesgo_ INTOLERABLE",IF(AND(S42&gt;65,S42&lt;=100),"Riesgo_ IMPORTANTE",IF(AND(S42&gt;37,S42&lt;=65),"Riesgo_ MODERADO",IF(AND(S42&gt;16,S42&lt;=37),"Riesgo_ TOLERABLE",IF(AND(S42&gt;=15),"Riesgo_BAJO")))))</f>
        <v>Riesgo_ TOLERABLE</v>
      </c>
      <c r="U42" s="328">
        <f>G42/170*1</f>
        <v>5.8823529411764705E-3</v>
      </c>
      <c r="V42" s="369">
        <v>1</v>
      </c>
      <c r="W42" s="370">
        <f>S42*V42</f>
        <v>17</v>
      </c>
      <c r="X42" s="331" t="str">
        <f>+IF(W42&gt;=500,"ALTO",IF(AND(W42&gt;325,W42&lt;=499),"MEDIO",IF(AND(W42&gt;1,W42&lt;=324),"BAJO",)))</f>
        <v>BAJO</v>
      </c>
      <c r="Y42" s="13" t="s">
        <v>26</v>
      </c>
      <c r="Z42" s="4" t="s">
        <v>100</v>
      </c>
      <c r="AA42" s="13" t="s">
        <v>26</v>
      </c>
      <c r="AB42" s="110"/>
    </row>
    <row r="43" spans="1:28" s="109" customFormat="1" ht="15.75" customHeight="1" x14ac:dyDescent="0.25">
      <c r="A43" s="420"/>
      <c r="B43" s="420"/>
      <c r="C43" s="423"/>
      <c r="D43" s="484"/>
      <c r="E43" s="377"/>
      <c r="F43" s="379"/>
      <c r="G43" s="352"/>
      <c r="H43" s="355"/>
      <c r="I43" s="389"/>
      <c r="J43" s="358"/>
      <c r="K43" s="335"/>
      <c r="L43" s="383"/>
      <c r="M43" s="8" t="s">
        <v>60</v>
      </c>
      <c r="N43" s="341"/>
      <c r="O43" s="10">
        <v>1</v>
      </c>
      <c r="P43" s="343"/>
      <c r="Q43" s="346"/>
      <c r="R43" s="349"/>
      <c r="S43" s="364"/>
      <c r="T43" s="367"/>
      <c r="U43" s="329"/>
      <c r="V43" s="329"/>
      <c r="W43" s="371"/>
      <c r="X43" s="332"/>
      <c r="Y43" s="11" t="s">
        <v>27</v>
      </c>
      <c r="Z43" s="3" t="s">
        <v>100</v>
      </c>
      <c r="AA43" s="11" t="s">
        <v>27</v>
      </c>
      <c r="AB43" s="29"/>
    </row>
    <row r="44" spans="1:28" s="109" customFormat="1" ht="27" x14ac:dyDescent="0.25">
      <c r="A44" s="420"/>
      <c r="B44" s="420"/>
      <c r="C44" s="423"/>
      <c r="D44" s="484"/>
      <c r="E44" s="377"/>
      <c r="F44" s="379"/>
      <c r="G44" s="352"/>
      <c r="H44" s="355"/>
      <c r="I44" s="389"/>
      <c r="J44" s="358"/>
      <c r="K44" s="335"/>
      <c r="L44" s="383"/>
      <c r="M44" s="8" t="s">
        <v>335</v>
      </c>
      <c r="N44" s="341"/>
      <c r="O44" s="10">
        <v>1</v>
      </c>
      <c r="P44" s="343"/>
      <c r="Q44" s="346"/>
      <c r="R44" s="349"/>
      <c r="S44" s="364"/>
      <c r="T44" s="367"/>
      <c r="U44" s="329"/>
      <c r="V44" s="329"/>
      <c r="W44" s="371"/>
      <c r="X44" s="332"/>
      <c r="Y44" s="11" t="s">
        <v>4</v>
      </c>
      <c r="Z44" s="111" t="s">
        <v>100</v>
      </c>
      <c r="AA44" s="11" t="s">
        <v>36</v>
      </c>
      <c r="AB44" s="32"/>
    </row>
    <row r="45" spans="1:28" s="109" customFormat="1" ht="54" x14ac:dyDescent="0.25">
      <c r="A45" s="420"/>
      <c r="B45" s="420"/>
      <c r="C45" s="423"/>
      <c r="D45" s="484"/>
      <c r="E45" s="377"/>
      <c r="F45" s="379"/>
      <c r="G45" s="352"/>
      <c r="H45" s="355"/>
      <c r="I45" s="389"/>
      <c r="J45" s="358"/>
      <c r="K45" s="335"/>
      <c r="L45" s="383"/>
      <c r="M45" s="8" t="s">
        <v>55</v>
      </c>
      <c r="N45" s="341"/>
      <c r="O45" s="10">
        <v>1</v>
      </c>
      <c r="P45" s="343"/>
      <c r="Q45" s="346"/>
      <c r="R45" s="349"/>
      <c r="S45" s="364"/>
      <c r="T45" s="367"/>
      <c r="U45" s="329"/>
      <c r="V45" s="329"/>
      <c r="W45" s="371"/>
      <c r="X45" s="332"/>
      <c r="Y45" s="11" t="s">
        <v>28</v>
      </c>
      <c r="Z45" s="31" t="s">
        <v>334</v>
      </c>
      <c r="AA45" s="11" t="s">
        <v>28</v>
      </c>
      <c r="AB45" s="32" t="s">
        <v>333</v>
      </c>
    </row>
    <row r="46" spans="1:28" s="109" customFormat="1" ht="45.75" thickBot="1" x14ac:dyDescent="0.3">
      <c r="A46" s="420"/>
      <c r="B46" s="420"/>
      <c r="C46" s="423"/>
      <c r="D46" s="484"/>
      <c r="E46" s="377"/>
      <c r="F46" s="379"/>
      <c r="G46" s="352"/>
      <c r="H46" s="355"/>
      <c r="I46" s="389"/>
      <c r="J46" s="380"/>
      <c r="K46" s="336"/>
      <c r="L46" s="384"/>
      <c r="M46" s="9" t="s">
        <v>57</v>
      </c>
      <c r="N46" s="342"/>
      <c r="O46" s="33">
        <v>2</v>
      </c>
      <c r="P46" s="344"/>
      <c r="Q46" s="347"/>
      <c r="R46" s="350"/>
      <c r="S46" s="365"/>
      <c r="T46" s="368"/>
      <c r="U46" s="330"/>
      <c r="V46" s="330"/>
      <c r="W46" s="372"/>
      <c r="X46" s="333"/>
      <c r="Y46" s="14" t="s">
        <v>29</v>
      </c>
      <c r="Z46" s="45" t="s">
        <v>437</v>
      </c>
      <c r="AA46" s="14" t="s">
        <v>29</v>
      </c>
      <c r="AB46" s="35" t="s">
        <v>488</v>
      </c>
    </row>
    <row r="47" spans="1:28" s="109" customFormat="1" ht="45" x14ac:dyDescent="0.2">
      <c r="A47" s="420"/>
      <c r="B47" s="420"/>
      <c r="C47" s="423"/>
      <c r="D47" s="484"/>
      <c r="E47" s="376" t="s">
        <v>44</v>
      </c>
      <c r="F47" s="378"/>
      <c r="G47" s="351">
        <v>1</v>
      </c>
      <c r="H47" s="354">
        <v>8</v>
      </c>
      <c r="I47" s="389"/>
      <c r="J47" s="357"/>
      <c r="K47" s="334" t="s">
        <v>92</v>
      </c>
      <c r="L47" s="381" t="s">
        <v>448</v>
      </c>
      <c r="M47" s="7" t="s">
        <v>96</v>
      </c>
      <c r="N47" s="340" t="s">
        <v>98</v>
      </c>
      <c r="O47" s="30">
        <v>3</v>
      </c>
      <c r="P47" s="343">
        <f>((O47*0.6)+(O48*0.1)+(O49*0.1)+(O50*0.1)+(O51*0.1))</f>
        <v>2.6</v>
      </c>
      <c r="Q47" s="345">
        <v>3</v>
      </c>
      <c r="R47" s="348">
        <v>5</v>
      </c>
      <c r="S47" s="363">
        <f>P47*Q47*R47</f>
        <v>39</v>
      </c>
      <c r="T47" s="373" t="str">
        <f>+IF(S47&gt;100,"Riesgo_ INTOLERABLE",IF(AND(S47&gt;65,S47&lt;=100),"Riesgo_ IMPORTANTE",IF(AND(S47&gt;37,S47&lt;=65),"Riesgo_ MODERADO",IF(AND(S47&gt;16,S47&lt;=37),"Riesgo_ TOLERABLE",IF(AND(S47&gt;=15),"Riesgo_BAJO")))))</f>
        <v>Riesgo_ MODERADO</v>
      </c>
      <c r="U47" s="328">
        <f>G47/170*1</f>
        <v>5.8823529411764705E-3</v>
      </c>
      <c r="V47" s="369">
        <v>1</v>
      </c>
      <c r="W47" s="370">
        <f>S47*V47</f>
        <v>39</v>
      </c>
      <c r="X47" s="331" t="str">
        <f>+IF(W47&gt;=500,"ALTO",IF(AND(W47&gt;325,W47&lt;=499),"MEDIO",IF(AND(W47&gt;1,W47&lt;=324),"BAJO",)))</f>
        <v>BAJO</v>
      </c>
      <c r="Y47" s="13" t="s">
        <v>26</v>
      </c>
      <c r="Z47" s="4" t="s">
        <v>100</v>
      </c>
      <c r="AA47" s="13" t="s">
        <v>26</v>
      </c>
      <c r="AB47" s="110"/>
    </row>
    <row r="48" spans="1:28" s="109" customFormat="1" ht="15.75" x14ac:dyDescent="0.25">
      <c r="A48" s="420"/>
      <c r="B48" s="420"/>
      <c r="C48" s="423"/>
      <c r="D48" s="484"/>
      <c r="E48" s="377"/>
      <c r="F48" s="379"/>
      <c r="G48" s="352"/>
      <c r="H48" s="355"/>
      <c r="I48" s="389"/>
      <c r="J48" s="358"/>
      <c r="K48" s="335"/>
      <c r="L48" s="381"/>
      <c r="M48" s="8" t="s">
        <v>93</v>
      </c>
      <c r="N48" s="341"/>
      <c r="O48" s="10">
        <v>3</v>
      </c>
      <c r="P48" s="343"/>
      <c r="Q48" s="346"/>
      <c r="R48" s="349"/>
      <c r="S48" s="364"/>
      <c r="T48" s="374"/>
      <c r="U48" s="329"/>
      <c r="V48" s="329"/>
      <c r="W48" s="371"/>
      <c r="X48" s="332"/>
      <c r="Y48" s="11" t="s">
        <v>27</v>
      </c>
      <c r="Z48" s="3" t="s">
        <v>100</v>
      </c>
      <c r="AA48" s="11" t="s">
        <v>27</v>
      </c>
      <c r="AB48" s="29"/>
    </row>
    <row r="49" spans="1:28" s="109" customFormat="1" ht="27" x14ac:dyDescent="0.25">
      <c r="A49" s="420"/>
      <c r="B49" s="420"/>
      <c r="C49" s="423"/>
      <c r="D49" s="484"/>
      <c r="E49" s="377"/>
      <c r="F49" s="379"/>
      <c r="G49" s="352"/>
      <c r="H49" s="355"/>
      <c r="I49" s="389"/>
      <c r="J49" s="358"/>
      <c r="K49" s="335"/>
      <c r="L49" s="381"/>
      <c r="M49" s="8" t="s">
        <v>76</v>
      </c>
      <c r="N49" s="341"/>
      <c r="O49" s="10">
        <v>2</v>
      </c>
      <c r="P49" s="343"/>
      <c r="Q49" s="346"/>
      <c r="R49" s="349"/>
      <c r="S49" s="364"/>
      <c r="T49" s="374"/>
      <c r="U49" s="329"/>
      <c r="V49" s="329"/>
      <c r="W49" s="371"/>
      <c r="X49" s="332"/>
      <c r="Y49" s="11" t="s">
        <v>4</v>
      </c>
      <c r="Z49" s="31" t="s">
        <v>329</v>
      </c>
      <c r="AA49" s="11" t="s">
        <v>36</v>
      </c>
      <c r="AB49" s="43" t="s">
        <v>127</v>
      </c>
    </row>
    <row r="50" spans="1:28" s="109" customFormat="1" ht="54" x14ac:dyDescent="0.25">
      <c r="A50" s="420"/>
      <c r="B50" s="420"/>
      <c r="C50" s="423"/>
      <c r="D50" s="484"/>
      <c r="E50" s="377"/>
      <c r="F50" s="379"/>
      <c r="G50" s="352"/>
      <c r="H50" s="355"/>
      <c r="I50" s="389"/>
      <c r="J50" s="358"/>
      <c r="K50" s="335"/>
      <c r="L50" s="381"/>
      <c r="M50" s="8" t="s">
        <v>77</v>
      </c>
      <c r="N50" s="341"/>
      <c r="O50" s="10">
        <v>1</v>
      </c>
      <c r="P50" s="343"/>
      <c r="Q50" s="346"/>
      <c r="R50" s="349"/>
      <c r="S50" s="364"/>
      <c r="T50" s="374"/>
      <c r="U50" s="329"/>
      <c r="V50" s="329"/>
      <c r="W50" s="371"/>
      <c r="X50" s="332"/>
      <c r="Y50" s="11" t="s">
        <v>28</v>
      </c>
      <c r="Z50" s="31" t="s">
        <v>117</v>
      </c>
      <c r="AA50" s="11" t="s">
        <v>28</v>
      </c>
      <c r="AB50" s="32" t="s">
        <v>328</v>
      </c>
    </row>
    <row r="51" spans="1:28" s="109" customFormat="1" ht="45.75" thickBot="1" x14ac:dyDescent="0.3">
      <c r="A51" s="420"/>
      <c r="B51" s="420"/>
      <c r="C51" s="423"/>
      <c r="D51" s="484"/>
      <c r="E51" s="377"/>
      <c r="F51" s="379"/>
      <c r="G51" s="352"/>
      <c r="H51" s="355"/>
      <c r="I51" s="389"/>
      <c r="J51" s="380"/>
      <c r="K51" s="336"/>
      <c r="L51" s="382"/>
      <c r="M51" s="9" t="s">
        <v>57</v>
      </c>
      <c r="N51" s="342"/>
      <c r="O51" s="33">
        <v>2</v>
      </c>
      <c r="P51" s="344"/>
      <c r="Q51" s="347"/>
      <c r="R51" s="350"/>
      <c r="S51" s="365"/>
      <c r="T51" s="375"/>
      <c r="U51" s="330"/>
      <c r="V51" s="330"/>
      <c r="W51" s="372"/>
      <c r="X51" s="333"/>
      <c r="Y51" s="14" t="s">
        <v>29</v>
      </c>
      <c r="Z51" s="45" t="s">
        <v>100</v>
      </c>
      <c r="AA51" s="14" t="s">
        <v>29</v>
      </c>
      <c r="AB51" s="32" t="s">
        <v>116</v>
      </c>
    </row>
    <row r="52" spans="1:28" s="109" customFormat="1" ht="78.75" x14ac:dyDescent="0.2">
      <c r="A52" s="420"/>
      <c r="B52" s="420"/>
      <c r="C52" s="423"/>
      <c r="D52" s="484"/>
      <c r="E52" s="376" t="s">
        <v>44</v>
      </c>
      <c r="F52" s="378"/>
      <c r="G52" s="351">
        <v>1</v>
      </c>
      <c r="H52" s="354">
        <v>8</v>
      </c>
      <c r="I52" s="389"/>
      <c r="J52" s="357"/>
      <c r="K52" s="334" t="s">
        <v>51</v>
      </c>
      <c r="L52" s="337" t="s">
        <v>326</v>
      </c>
      <c r="M52" s="7" t="s">
        <v>325</v>
      </c>
      <c r="N52" s="340" t="s">
        <v>98</v>
      </c>
      <c r="O52" s="30">
        <v>5</v>
      </c>
      <c r="P52" s="343">
        <f>((O52*0.6)+(O53*0.1)+(O54*0.1)+(O55*0.1)+(O56*0.1))</f>
        <v>3.8000000000000003</v>
      </c>
      <c r="Q52" s="345">
        <v>3</v>
      </c>
      <c r="R52" s="348">
        <v>5</v>
      </c>
      <c r="S52" s="363">
        <f>P52*Q52*R52</f>
        <v>57</v>
      </c>
      <c r="T52" s="373" t="str">
        <f>+IF(S52&gt;100,"Riesgo_ INTOLERABLE",IF(AND(S52&gt;65,S52&lt;=100),"Riesgo_ IMPORTANTE",IF(AND(S52&gt;37,S52&lt;=65),"Riesgo_ MODERADO",IF(AND(S52&gt;16,S52&lt;=37),"Riesgo_ TOLERABLE",IF(AND(S52&gt;=15),"Riesgo_BAJO")))))</f>
        <v>Riesgo_ MODERADO</v>
      </c>
      <c r="U52" s="328">
        <f>G52/170*1</f>
        <v>5.8823529411764705E-3</v>
      </c>
      <c r="V52" s="369">
        <v>1</v>
      </c>
      <c r="W52" s="370">
        <f>S52*V52</f>
        <v>57</v>
      </c>
      <c r="X52" s="331" t="str">
        <f>+IF(W52&gt;=500,"ALTO",IF(AND(W52&gt;325,W52&lt;=499),"MEDIO",IF(AND(W52&gt;1,W52&lt;=324),"BAJO",)))</f>
        <v>BAJO</v>
      </c>
      <c r="Y52" s="13" t="s">
        <v>26</v>
      </c>
      <c r="Z52" s="3" t="s">
        <v>100</v>
      </c>
      <c r="AA52" s="11" t="s">
        <v>27</v>
      </c>
      <c r="AB52" s="29"/>
    </row>
    <row r="53" spans="1:28" s="109" customFormat="1" ht="56.25" x14ac:dyDescent="0.25">
      <c r="A53" s="420"/>
      <c r="B53" s="420"/>
      <c r="C53" s="423"/>
      <c r="D53" s="484"/>
      <c r="E53" s="377"/>
      <c r="F53" s="379"/>
      <c r="G53" s="352"/>
      <c r="H53" s="355"/>
      <c r="I53" s="389"/>
      <c r="J53" s="358"/>
      <c r="K53" s="335"/>
      <c r="L53" s="338"/>
      <c r="M53" s="8" t="s">
        <v>60</v>
      </c>
      <c r="N53" s="341"/>
      <c r="O53" s="10">
        <v>1</v>
      </c>
      <c r="P53" s="343"/>
      <c r="Q53" s="346"/>
      <c r="R53" s="349"/>
      <c r="S53" s="364"/>
      <c r="T53" s="374"/>
      <c r="U53" s="329"/>
      <c r="V53" s="329"/>
      <c r="W53" s="371"/>
      <c r="X53" s="332"/>
      <c r="Y53" s="11" t="s">
        <v>27</v>
      </c>
      <c r="Z53" s="38" t="s">
        <v>100</v>
      </c>
      <c r="AA53" s="11" t="s">
        <v>36</v>
      </c>
      <c r="AB53" s="32" t="s">
        <v>324</v>
      </c>
    </row>
    <row r="54" spans="1:28" s="109" customFormat="1" ht="54" x14ac:dyDescent="0.25">
      <c r="A54" s="420"/>
      <c r="B54" s="420"/>
      <c r="C54" s="423"/>
      <c r="D54" s="484"/>
      <c r="E54" s="377"/>
      <c r="F54" s="379"/>
      <c r="G54" s="352"/>
      <c r="H54" s="355"/>
      <c r="I54" s="389"/>
      <c r="J54" s="358"/>
      <c r="K54" s="335"/>
      <c r="L54" s="338"/>
      <c r="M54" s="8" t="s">
        <v>89</v>
      </c>
      <c r="N54" s="341"/>
      <c r="O54" s="10">
        <v>2</v>
      </c>
      <c r="P54" s="343"/>
      <c r="Q54" s="346"/>
      <c r="R54" s="349"/>
      <c r="S54" s="364"/>
      <c r="T54" s="374"/>
      <c r="U54" s="329"/>
      <c r="V54" s="329"/>
      <c r="W54" s="371"/>
      <c r="X54" s="332"/>
      <c r="Y54" s="11" t="s">
        <v>4</v>
      </c>
      <c r="Z54" s="38" t="s">
        <v>429</v>
      </c>
      <c r="AA54" s="11" t="s">
        <v>28</v>
      </c>
      <c r="AB54" s="32" t="s">
        <v>119</v>
      </c>
    </row>
    <row r="55" spans="1:28" s="109" customFormat="1" ht="54.75" thickBot="1" x14ac:dyDescent="0.3">
      <c r="A55" s="420"/>
      <c r="B55" s="420"/>
      <c r="C55" s="423"/>
      <c r="D55" s="484"/>
      <c r="E55" s="377"/>
      <c r="F55" s="379"/>
      <c r="G55" s="352"/>
      <c r="H55" s="355"/>
      <c r="I55" s="389"/>
      <c r="J55" s="358"/>
      <c r="K55" s="335"/>
      <c r="L55" s="338"/>
      <c r="M55" s="8" t="s">
        <v>323</v>
      </c>
      <c r="N55" s="341"/>
      <c r="O55" s="10">
        <v>1</v>
      </c>
      <c r="P55" s="343"/>
      <c r="Q55" s="346"/>
      <c r="R55" s="349"/>
      <c r="S55" s="364"/>
      <c r="T55" s="374"/>
      <c r="U55" s="329"/>
      <c r="V55" s="329"/>
      <c r="W55" s="371"/>
      <c r="X55" s="332"/>
      <c r="Y55" s="11" t="s">
        <v>28</v>
      </c>
      <c r="Z55" s="38" t="s">
        <v>100</v>
      </c>
      <c r="AA55" s="11" t="s">
        <v>29</v>
      </c>
      <c r="AB55" s="32" t="s">
        <v>124</v>
      </c>
    </row>
    <row r="56" spans="1:28" s="109" customFormat="1" ht="57" thickBot="1" x14ac:dyDescent="0.3">
      <c r="A56" s="420"/>
      <c r="B56" s="420"/>
      <c r="C56" s="423"/>
      <c r="D56" s="484"/>
      <c r="E56" s="377"/>
      <c r="F56" s="379"/>
      <c r="G56" s="352"/>
      <c r="H56" s="355"/>
      <c r="I56" s="389"/>
      <c r="J56" s="380"/>
      <c r="K56" s="336"/>
      <c r="L56" s="339"/>
      <c r="M56" s="9" t="s">
        <v>90</v>
      </c>
      <c r="N56" s="342"/>
      <c r="O56" s="33">
        <v>4</v>
      </c>
      <c r="P56" s="344"/>
      <c r="Q56" s="347"/>
      <c r="R56" s="350"/>
      <c r="S56" s="365"/>
      <c r="T56" s="375"/>
      <c r="U56" s="330"/>
      <c r="V56" s="330"/>
      <c r="W56" s="372"/>
      <c r="X56" s="333"/>
      <c r="Y56" s="14" t="s">
        <v>29</v>
      </c>
      <c r="Z56" s="4" t="s">
        <v>100</v>
      </c>
      <c r="AA56" s="13" t="s">
        <v>26</v>
      </c>
      <c r="AB56" s="110"/>
    </row>
    <row r="57" spans="1:28" s="109" customFormat="1" ht="33.75" x14ac:dyDescent="0.2">
      <c r="A57" s="420"/>
      <c r="B57" s="420"/>
      <c r="C57" s="423"/>
      <c r="D57" s="484"/>
      <c r="E57" s="376" t="s">
        <v>44</v>
      </c>
      <c r="F57" s="378"/>
      <c r="G57" s="351">
        <v>1</v>
      </c>
      <c r="H57" s="354">
        <v>8</v>
      </c>
      <c r="I57" s="389"/>
      <c r="J57" s="357"/>
      <c r="K57" s="334" t="s">
        <v>52</v>
      </c>
      <c r="L57" s="361" t="s">
        <v>492</v>
      </c>
      <c r="M57" s="7" t="s">
        <v>320</v>
      </c>
      <c r="N57" s="340" t="s">
        <v>98</v>
      </c>
      <c r="O57" s="30">
        <v>3</v>
      </c>
      <c r="P57" s="343">
        <f>((O57*0.6)+(O58*0.1)+(O59*0.1)+(O60*0.1)+(O61*0.1))</f>
        <v>2.5</v>
      </c>
      <c r="Q57" s="345">
        <v>2</v>
      </c>
      <c r="R57" s="348">
        <v>6</v>
      </c>
      <c r="S57" s="363">
        <f>P57*Q57*R57</f>
        <v>30</v>
      </c>
      <c r="T57" s="366" t="str">
        <f>+IF(S57&gt;100,"Riesgo_ INTOLERABLE",IF(AND(S57&gt;65,S57&lt;=100),"Riesgo_ IMPORTANTE",IF(AND(S57&gt;37,S57&lt;=65),"Riesgo_ MODERADO",IF(AND(S57&gt;16,S57&lt;=37),"Riesgo_ TOLERABLE",IF(AND(S57&gt;=15),"Riesgo_BAJO")))))</f>
        <v>Riesgo_ TOLERABLE</v>
      </c>
      <c r="U57" s="328">
        <f>G57/170*1</f>
        <v>5.8823529411764705E-3</v>
      </c>
      <c r="V57" s="369">
        <v>1</v>
      </c>
      <c r="W57" s="370">
        <f>S57*V57</f>
        <v>30</v>
      </c>
      <c r="X57" s="331" t="str">
        <f>+IF(W57&gt;=500,"ALTO",IF(AND(W57&gt;325,W57&lt;=499),"MEDIO",IF(AND(W57&gt;1,W57&lt;=324),"BAJO",)))</f>
        <v>BAJO</v>
      </c>
      <c r="Y57" s="13" t="s">
        <v>26</v>
      </c>
      <c r="Z57" s="3" t="s">
        <v>100</v>
      </c>
      <c r="AA57" s="11" t="s">
        <v>27</v>
      </c>
      <c r="AB57" s="29"/>
    </row>
    <row r="58" spans="1:28" s="109" customFormat="1" ht="45" x14ac:dyDescent="0.25">
      <c r="A58" s="420"/>
      <c r="B58" s="420"/>
      <c r="C58" s="423"/>
      <c r="D58" s="484"/>
      <c r="E58" s="377"/>
      <c r="F58" s="379"/>
      <c r="G58" s="352"/>
      <c r="H58" s="355"/>
      <c r="I58" s="389"/>
      <c r="J58" s="358"/>
      <c r="K58" s="335"/>
      <c r="L58" s="338"/>
      <c r="M58" s="8" t="s">
        <v>60</v>
      </c>
      <c r="N58" s="341"/>
      <c r="O58" s="10">
        <v>1</v>
      </c>
      <c r="P58" s="343"/>
      <c r="Q58" s="346"/>
      <c r="R58" s="349"/>
      <c r="S58" s="364"/>
      <c r="T58" s="367"/>
      <c r="U58" s="329"/>
      <c r="V58" s="329"/>
      <c r="W58" s="371"/>
      <c r="X58" s="332"/>
      <c r="Y58" s="11" t="s">
        <v>27</v>
      </c>
      <c r="Z58" s="38" t="s">
        <v>100</v>
      </c>
      <c r="AA58" s="11" t="s">
        <v>36</v>
      </c>
      <c r="AB58" s="32" t="s">
        <v>319</v>
      </c>
    </row>
    <row r="59" spans="1:28" s="109" customFormat="1" ht="56.25" x14ac:dyDescent="0.25">
      <c r="A59" s="420"/>
      <c r="B59" s="420"/>
      <c r="C59" s="423"/>
      <c r="D59" s="484"/>
      <c r="E59" s="377"/>
      <c r="F59" s="379"/>
      <c r="G59" s="352"/>
      <c r="H59" s="355"/>
      <c r="I59" s="389"/>
      <c r="J59" s="358"/>
      <c r="K59" s="335"/>
      <c r="L59" s="338"/>
      <c r="M59" s="8" t="s">
        <v>97</v>
      </c>
      <c r="N59" s="341"/>
      <c r="O59" s="10">
        <v>2</v>
      </c>
      <c r="P59" s="343"/>
      <c r="Q59" s="346"/>
      <c r="R59" s="349"/>
      <c r="S59" s="364"/>
      <c r="T59" s="367"/>
      <c r="U59" s="329"/>
      <c r="V59" s="329"/>
      <c r="W59" s="371"/>
      <c r="X59" s="332"/>
      <c r="Y59" s="11" t="s">
        <v>4</v>
      </c>
      <c r="Z59" s="38" t="s">
        <v>486</v>
      </c>
      <c r="AA59" s="11" t="s">
        <v>28</v>
      </c>
      <c r="AB59" s="32" t="s">
        <v>423</v>
      </c>
    </row>
    <row r="60" spans="1:28" s="109" customFormat="1" ht="57" thickBot="1" x14ac:dyDescent="0.3">
      <c r="A60" s="420"/>
      <c r="B60" s="420"/>
      <c r="C60" s="423"/>
      <c r="D60" s="484"/>
      <c r="E60" s="377"/>
      <c r="F60" s="379"/>
      <c r="G60" s="352"/>
      <c r="H60" s="355"/>
      <c r="I60" s="389"/>
      <c r="J60" s="358"/>
      <c r="K60" s="335"/>
      <c r="L60" s="338"/>
      <c r="M60" s="8" t="s">
        <v>87</v>
      </c>
      <c r="N60" s="341"/>
      <c r="O60" s="10">
        <v>1</v>
      </c>
      <c r="P60" s="343"/>
      <c r="Q60" s="346"/>
      <c r="R60" s="349"/>
      <c r="S60" s="364"/>
      <c r="T60" s="367"/>
      <c r="U60" s="329"/>
      <c r="V60" s="329"/>
      <c r="W60" s="371"/>
      <c r="X60" s="332"/>
      <c r="Y60" s="11" t="s">
        <v>28</v>
      </c>
      <c r="Z60" s="45" t="s">
        <v>100</v>
      </c>
      <c r="AA60" s="14" t="s">
        <v>29</v>
      </c>
      <c r="AB60" s="35" t="s">
        <v>316</v>
      </c>
    </row>
    <row r="61" spans="1:28" s="109" customFormat="1" ht="57" thickBot="1" x14ac:dyDescent="0.3">
      <c r="A61" s="421"/>
      <c r="B61" s="421"/>
      <c r="C61" s="424"/>
      <c r="D61" s="485"/>
      <c r="E61" s="428"/>
      <c r="F61" s="429"/>
      <c r="G61" s="353"/>
      <c r="H61" s="356"/>
      <c r="I61" s="390"/>
      <c r="J61" s="359"/>
      <c r="K61" s="360"/>
      <c r="L61" s="362"/>
      <c r="M61" s="9" t="s">
        <v>91</v>
      </c>
      <c r="N61" s="342"/>
      <c r="O61" s="33">
        <v>3</v>
      </c>
      <c r="P61" s="344"/>
      <c r="Q61" s="347"/>
      <c r="R61" s="350"/>
      <c r="S61" s="365"/>
      <c r="T61" s="368"/>
      <c r="U61" s="330"/>
      <c r="V61" s="330"/>
      <c r="W61" s="372"/>
      <c r="X61" s="333"/>
      <c r="Y61" s="14" t="s">
        <v>29</v>
      </c>
      <c r="Z61" s="45" t="s">
        <v>100</v>
      </c>
      <c r="AA61" s="14" t="s">
        <v>29</v>
      </c>
      <c r="AB61" s="35" t="s">
        <v>316</v>
      </c>
    </row>
  </sheetData>
  <mergeCells count="214">
    <mergeCell ref="AA1:AB2"/>
    <mergeCell ref="AA3:AB4"/>
    <mergeCell ref="A6:H6"/>
    <mergeCell ref="L6:M6"/>
    <mergeCell ref="S9:T9"/>
    <mergeCell ref="Q10:Q11"/>
    <mergeCell ref="A8:A11"/>
    <mergeCell ref="B8:B11"/>
    <mergeCell ref="C8:C11"/>
    <mergeCell ref="D8:D11"/>
    <mergeCell ref="E8:F8"/>
    <mergeCell ref="G8:H8"/>
    <mergeCell ref="A1:C4"/>
    <mergeCell ref="D1:Z4"/>
    <mergeCell ref="R10:R11"/>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A12:A61"/>
    <mergeCell ref="B12:B61"/>
    <mergeCell ref="C12:C61"/>
    <mergeCell ref="D12:D61"/>
    <mergeCell ref="E12:E16"/>
    <mergeCell ref="F12:F16"/>
    <mergeCell ref="E42:E46"/>
    <mergeCell ref="F42:F46"/>
    <mergeCell ref="E57:E61"/>
    <mergeCell ref="F57:F61"/>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1"/>
    <mergeCell ref="J37:J41"/>
    <mergeCell ref="N32:N36"/>
    <mergeCell ref="P32:P36"/>
    <mergeCell ref="Q32:Q36"/>
    <mergeCell ref="G42:G46"/>
    <mergeCell ref="H42:H46"/>
    <mergeCell ref="J42:J46"/>
    <mergeCell ref="K42:K46"/>
    <mergeCell ref="L42:L46"/>
    <mergeCell ref="N42:N46"/>
    <mergeCell ref="V37:V41"/>
    <mergeCell ref="W37:W41"/>
    <mergeCell ref="X37:X41"/>
    <mergeCell ref="K37:K41"/>
    <mergeCell ref="L37:L41"/>
    <mergeCell ref="N37:N41"/>
    <mergeCell ref="P37:P41"/>
    <mergeCell ref="Q37:Q41"/>
    <mergeCell ref="R37:R41"/>
    <mergeCell ref="S37:S41"/>
    <mergeCell ref="T37:T41"/>
    <mergeCell ref="U37:U41"/>
    <mergeCell ref="W52:W56"/>
    <mergeCell ref="V42:V46"/>
    <mergeCell ref="W42:W46"/>
    <mergeCell ref="X42:X46"/>
    <mergeCell ref="P42:P46"/>
    <mergeCell ref="Q42:Q46"/>
    <mergeCell ref="R42:R46"/>
    <mergeCell ref="S42:S46"/>
    <mergeCell ref="T42:T46"/>
    <mergeCell ref="U42:U46"/>
    <mergeCell ref="T57:T61"/>
    <mergeCell ref="T47:T51"/>
    <mergeCell ref="U47:U51"/>
    <mergeCell ref="V47:V51"/>
    <mergeCell ref="W47:W51"/>
    <mergeCell ref="X47:X51"/>
    <mergeCell ref="E52:E56"/>
    <mergeCell ref="F52:F56"/>
    <mergeCell ref="G52:G56"/>
    <mergeCell ref="H52:H56"/>
    <mergeCell ref="J52:J56"/>
    <mergeCell ref="L47:L51"/>
    <mergeCell ref="N47:N51"/>
    <mergeCell ref="P47:P51"/>
    <mergeCell ref="Q47:Q51"/>
    <mergeCell ref="R47:R51"/>
    <mergeCell ref="S47:S51"/>
    <mergeCell ref="E47:E51"/>
    <mergeCell ref="F47:F51"/>
    <mergeCell ref="G47:G51"/>
    <mergeCell ref="H47:H51"/>
    <mergeCell ref="J47:J51"/>
    <mergeCell ref="K47:K51"/>
    <mergeCell ref="V52:V56"/>
    <mergeCell ref="U57:U61"/>
    <mergeCell ref="X52:X56"/>
    <mergeCell ref="K52:K56"/>
    <mergeCell ref="L52:L56"/>
    <mergeCell ref="N52:N56"/>
    <mergeCell ref="P52:P56"/>
    <mergeCell ref="Q52:Q56"/>
    <mergeCell ref="R52:R56"/>
    <mergeCell ref="G57:G61"/>
    <mergeCell ref="H57:H61"/>
    <mergeCell ref="J57:J61"/>
    <mergeCell ref="K57:K61"/>
    <mergeCell ref="L57:L61"/>
    <mergeCell ref="N57:N61"/>
    <mergeCell ref="S52:S56"/>
    <mergeCell ref="T52:T56"/>
    <mergeCell ref="U52:U56"/>
    <mergeCell ref="V57:V61"/>
    <mergeCell ref="W57:W61"/>
    <mergeCell ref="X57:X61"/>
    <mergeCell ref="P57:P61"/>
    <mergeCell ref="Q57:Q61"/>
    <mergeCell ref="R57:R61"/>
    <mergeCell ref="S57:S6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pageSetUpPr fitToPage="1"/>
  </sheetPr>
  <dimension ref="A1:AE66"/>
  <sheetViews>
    <sheetView showGridLines="0" zoomScale="60" zoomScaleNormal="60" workbookViewId="0">
      <selection activeCell="D12" sqref="D12:D6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57"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33.75" x14ac:dyDescent="0.2">
      <c r="A12" s="419" t="s">
        <v>43</v>
      </c>
      <c r="B12" s="419" t="s">
        <v>714</v>
      </c>
      <c r="C12" s="419" t="s">
        <v>718</v>
      </c>
      <c r="D12" s="492" t="s">
        <v>719</v>
      </c>
      <c r="E12" s="376" t="s">
        <v>44</v>
      </c>
      <c r="F12" s="351"/>
      <c r="G12" s="351">
        <v>5</v>
      </c>
      <c r="H12" s="354">
        <v>8</v>
      </c>
      <c r="I12" s="401" t="s">
        <v>45</v>
      </c>
      <c r="J12" s="404"/>
      <c r="K12" s="407" t="s">
        <v>374</v>
      </c>
      <c r="L12" s="407" t="s">
        <v>373</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2.9411764705882353E-2</v>
      </c>
      <c r="V12" s="369">
        <v>1</v>
      </c>
      <c r="W12" s="370">
        <f>S12*V12</f>
        <v>28.000000000000004</v>
      </c>
      <c r="X12" s="331" t="str">
        <f>+IF(W12&gt;=500,"ALTO",IF(AND(W12&gt;325,W12&lt;=499),"MEDIO",IF(AND(W12&gt;1,W12&lt;=324),"BAJO",)))</f>
        <v>BAJO</v>
      </c>
      <c r="Y12" s="13" t="s">
        <v>26</v>
      </c>
      <c r="Z12" s="4" t="s">
        <v>100</v>
      </c>
      <c r="AA12" s="13" t="s">
        <v>26</v>
      </c>
      <c r="AB12" s="5"/>
    </row>
    <row r="13" spans="1:31" ht="15.75" x14ac:dyDescent="0.25">
      <c r="A13" s="420"/>
      <c r="B13" s="420"/>
      <c r="C13" s="420"/>
      <c r="D13" s="493"/>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27" x14ac:dyDescent="0.25">
      <c r="A14" s="420"/>
      <c r="B14" s="420"/>
      <c r="C14" s="420"/>
      <c r="D14" s="493"/>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420"/>
      <c r="D15" s="493"/>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3.25" thickBot="1" x14ac:dyDescent="0.3">
      <c r="A16" s="420"/>
      <c r="B16" s="420"/>
      <c r="C16" s="420"/>
      <c r="D16" s="493"/>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22.5" x14ac:dyDescent="0.2">
      <c r="A17" s="420"/>
      <c r="B17" s="420"/>
      <c r="C17" s="420"/>
      <c r="D17" s="493"/>
      <c r="E17" s="376" t="s">
        <v>44</v>
      </c>
      <c r="F17" s="378"/>
      <c r="G17" s="351">
        <v>5</v>
      </c>
      <c r="H17" s="354">
        <v>8</v>
      </c>
      <c r="I17" s="402"/>
      <c r="J17" s="357"/>
      <c r="K17" s="334" t="s">
        <v>369</v>
      </c>
      <c r="L17" s="410" t="s">
        <v>453</v>
      </c>
      <c r="M17" s="7" t="s">
        <v>59</v>
      </c>
      <c r="N17" s="340" t="s">
        <v>98</v>
      </c>
      <c r="O17" s="30">
        <v>3</v>
      </c>
      <c r="P17" s="343">
        <f>((O17*0.6)+(O18*0.1)+(O19*0.1)+(O20*0.1)+(O21*0.1))</f>
        <v>2.7</v>
      </c>
      <c r="Q17" s="345">
        <v>1</v>
      </c>
      <c r="R17" s="348">
        <v>2</v>
      </c>
      <c r="S17" s="363">
        <f>P17*Q17*R17</f>
        <v>5.4</v>
      </c>
      <c r="T17" s="385" t="s">
        <v>122</v>
      </c>
      <c r="U17" s="328">
        <f>G17/170*1</f>
        <v>2.9411764705882353E-2</v>
      </c>
      <c r="V17" s="369">
        <v>1</v>
      </c>
      <c r="W17" s="370">
        <f>S17*V17</f>
        <v>5.4</v>
      </c>
      <c r="X17" s="331" t="str">
        <f>+IF(W17&gt;=500,"ALTO",IF(AND(W17&gt;325,W17&lt;=499),"MEDIO",IF(AND(W17&gt;1,W17&lt;=324),"BAJO",)))</f>
        <v>BAJO</v>
      </c>
      <c r="Y17" s="13" t="s">
        <v>26</v>
      </c>
      <c r="Z17" s="4" t="s">
        <v>100</v>
      </c>
      <c r="AA17" s="13" t="s">
        <v>26</v>
      </c>
      <c r="AB17" s="28"/>
    </row>
    <row r="18" spans="1:29" s="109" customFormat="1" ht="15.75" x14ac:dyDescent="0.25">
      <c r="A18" s="420"/>
      <c r="B18" s="420"/>
      <c r="C18" s="420"/>
      <c r="D18" s="493"/>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27" x14ac:dyDescent="0.25">
      <c r="A19" s="420"/>
      <c r="B19" s="420"/>
      <c r="C19" s="420"/>
      <c r="D19" s="493"/>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446</v>
      </c>
    </row>
    <row r="20" spans="1:29" s="109" customFormat="1" ht="54" x14ac:dyDescent="0.25">
      <c r="A20" s="420"/>
      <c r="B20" s="420"/>
      <c r="C20" s="420"/>
      <c r="D20" s="493"/>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0"/>
      <c r="D21" s="493"/>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22.5" customHeight="1" x14ac:dyDescent="0.2">
      <c r="A22" s="420"/>
      <c r="B22" s="420"/>
      <c r="C22" s="420"/>
      <c r="D22" s="493"/>
      <c r="E22" s="376" t="s">
        <v>44</v>
      </c>
      <c r="F22" s="351"/>
      <c r="G22" s="351">
        <v>5</v>
      </c>
      <c r="H22" s="354">
        <v>8</v>
      </c>
      <c r="I22" s="402"/>
      <c r="J22" s="357"/>
      <c r="K22" s="334" t="s">
        <v>362</v>
      </c>
      <c r="L22" s="337" t="s">
        <v>447</v>
      </c>
      <c r="M22" s="7" t="s">
        <v>61</v>
      </c>
      <c r="N22" s="340"/>
      <c r="O22" s="30">
        <v>3</v>
      </c>
      <c r="P22" s="343">
        <f>((O22*0.6)+(O23*0.1)+(O24*0.1)+(O25*0.1)+(O26*0.1))</f>
        <v>2.7</v>
      </c>
      <c r="Q22" s="345">
        <v>3</v>
      </c>
      <c r="R22" s="348">
        <v>4</v>
      </c>
      <c r="S22" s="363">
        <f>P22*Q22*R22</f>
        <v>32.400000000000006</v>
      </c>
      <c r="T22" s="366" t="str">
        <f>+IF(S22&gt;100,"Riesgo_INTOLERABLE",IF(AND(S22&gt;65,S22&lt;=100),"Riesgo_IMPORTANTE",IF(AND(S22&gt;37,S22&lt;=65),"Riesgo_MODERADO",IF(AND(S22&gt;16,S22&lt;=37),"Riesgo_TOLERABLE",IF(AND(S22&gt;=15),"Riesgo_BAJO")))))</f>
        <v>Riesgo_TOLERABLE</v>
      </c>
      <c r="U22" s="328">
        <f>G22/170*1</f>
        <v>2.9411764705882353E-2</v>
      </c>
      <c r="V22" s="369">
        <v>1</v>
      </c>
      <c r="W22" s="370">
        <f>S22*V22</f>
        <v>32.400000000000006</v>
      </c>
      <c r="X22" s="331" t="str">
        <f>+IF(W22&gt;=500,"ALTO",IF(AND(W22&gt;325,W22&lt;=499),"MEDIO",IF(AND(W22&gt;1,W22&lt;=324),"BAJO",)))</f>
        <v>BAJO</v>
      </c>
      <c r="Y22" s="13" t="s">
        <v>26</v>
      </c>
      <c r="Z22" s="4" t="s">
        <v>100</v>
      </c>
      <c r="AA22" s="13" t="s">
        <v>26</v>
      </c>
      <c r="AB22" s="28"/>
    </row>
    <row r="23" spans="1:29" s="109" customFormat="1" ht="15.75" x14ac:dyDescent="0.25">
      <c r="A23" s="420"/>
      <c r="B23" s="420"/>
      <c r="C23" s="420"/>
      <c r="D23" s="493"/>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27" x14ac:dyDescent="0.25">
      <c r="A24" s="420"/>
      <c r="B24" s="420"/>
      <c r="C24" s="420"/>
      <c r="D24" s="493"/>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413</v>
      </c>
    </row>
    <row r="25" spans="1:29" s="109" customFormat="1" ht="54" x14ac:dyDescent="0.25">
      <c r="A25" s="420"/>
      <c r="B25" s="420"/>
      <c r="C25" s="420"/>
      <c r="D25" s="493"/>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0"/>
      <c r="D26" s="493"/>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45" x14ac:dyDescent="0.2">
      <c r="A27" s="420"/>
      <c r="B27" s="420"/>
      <c r="C27" s="420"/>
      <c r="D27" s="493"/>
      <c r="E27" s="376" t="s">
        <v>44</v>
      </c>
      <c r="F27" s="378"/>
      <c r="G27" s="351">
        <v>5</v>
      </c>
      <c r="H27" s="354">
        <v>8</v>
      </c>
      <c r="I27" s="402"/>
      <c r="J27" s="357"/>
      <c r="K27" s="334" t="s">
        <v>355</v>
      </c>
      <c r="L27" s="337" t="s">
        <v>354</v>
      </c>
      <c r="M27" s="7" t="s">
        <v>66</v>
      </c>
      <c r="N27" s="340" t="s">
        <v>98</v>
      </c>
      <c r="O27" s="30">
        <v>6</v>
      </c>
      <c r="P27" s="343">
        <f>((O27*0.6)+(O28*0.1)+(O29*0.1)+(O30*0.1)+(O31*0.1))</f>
        <v>5.8999999999999986</v>
      </c>
      <c r="Q27" s="345">
        <v>2</v>
      </c>
      <c r="R27" s="348">
        <v>1</v>
      </c>
      <c r="S27" s="363">
        <f>P27*Q27*R27</f>
        <v>11.799999999999997</v>
      </c>
      <c r="T27" s="385" t="s">
        <v>122</v>
      </c>
      <c r="U27" s="328">
        <f>G27/170*1</f>
        <v>2.9411764705882353E-2</v>
      </c>
      <c r="V27" s="369">
        <v>1</v>
      </c>
      <c r="W27" s="370">
        <f>S27*V27</f>
        <v>11.799999999999997</v>
      </c>
      <c r="X27" s="331" t="str">
        <f>+IF(W27&gt;=500,"ALTO",IF(AND(W27&gt;325,W27&lt;=499),"MEDIO",IF(AND(W27&gt;1,W27&lt;=324),"BAJO",)))</f>
        <v>BAJO</v>
      </c>
      <c r="Y27" s="13" t="s">
        <v>26</v>
      </c>
      <c r="Z27" s="114" t="s">
        <v>100</v>
      </c>
      <c r="AA27" s="13" t="s">
        <v>26</v>
      </c>
      <c r="AB27" s="32"/>
    </row>
    <row r="28" spans="1:29" s="109" customFormat="1" ht="22.5" x14ac:dyDescent="0.25">
      <c r="A28" s="420"/>
      <c r="B28" s="420"/>
      <c r="C28" s="420"/>
      <c r="D28" s="493"/>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27" x14ac:dyDescent="0.25">
      <c r="A29" s="420"/>
      <c r="B29" s="420"/>
      <c r="C29" s="420"/>
      <c r="D29" s="493"/>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54" x14ac:dyDescent="0.25">
      <c r="A30" s="420"/>
      <c r="B30" s="420"/>
      <c r="C30" s="420"/>
      <c r="D30" s="493"/>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customHeight="1" thickBot="1" x14ac:dyDescent="0.3">
      <c r="A31" s="420"/>
      <c r="B31" s="420"/>
      <c r="C31" s="420"/>
      <c r="D31" s="493"/>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33.75" customHeight="1" x14ac:dyDescent="0.2">
      <c r="A32" s="420"/>
      <c r="B32" s="420"/>
      <c r="C32" s="420"/>
      <c r="D32" s="493"/>
      <c r="E32" s="376" t="s">
        <v>44</v>
      </c>
      <c r="F32" s="378"/>
      <c r="G32" s="351">
        <v>5</v>
      </c>
      <c r="H32" s="354">
        <v>8</v>
      </c>
      <c r="I32" s="402"/>
      <c r="J32" s="357"/>
      <c r="K32" s="334" t="s">
        <v>70</v>
      </c>
      <c r="L32" s="337" t="s">
        <v>425</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2.9411764705882353E-2</v>
      </c>
      <c r="V32" s="369">
        <v>1</v>
      </c>
      <c r="W32" s="370">
        <f>S32*V32</f>
        <v>20.8</v>
      </c>
      <c r="X32" s="331" t="s">
        <v>126</v>
      </c>
      <c r="Y32" s="13" t="s">
        <v>26</v>
      </c>
      <c r="Z32" s="4" t="s">
        <v>100</v>
      </c>
      <c r="AA32" s="13" t="s">
        <v>26</v>
      </c>
      <c r="AB32" s="110"/>
    </row>
    <row r="33" spans="1:28" s="109" customFormat="1" ht="15.75" x14ac:dyDescent="0.25">
      <c r="A33" s="420"/>
      <c r="B33" s="420"/>
      <c r="C33" s="420"/>
      <c r="D33" s="493"/>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27" x14ac:dyDescent="0.25">
      <c r="A34" s="420"/>
      <c r="B34" s="420"/>
      <c r="C34" s="420"/>
      <c r="D34" s="493"/>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54" x14ac:dyDescent="0.25">
      <c r="A35" s="420"/>
      <c r="B35" s="420"/>
      <c r="C35" s="420"/>
      <c r="D35" s="493"/>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34.5" thickBot="1" x14ac:dyDescent="0.3">
      <c r="A36" s="420"/>
      <c r="B36" s="420"/>
      <c r="C36" s="420"/>
      <c r="D36" s="493"/>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22.5" hidden="1" customHeight="1" x14ac:dyDescent="0.2">
      <c r="A37" s="420"/>
      <c r="B37" s="420"/>
      <c r="C37" s="420"/>
      <c r="D37" s="493"/>
      <c r="E37" s="376" t="s">
        <v>44</v>
      </c>
      <c r="F37" s="378"/>
      <c r="G37" s="351">
        <v>5</v>
      </c>
      <c r="H37" s="354">
        <v>8</v>
      </c>
      <c r="I37" s="388"/>
      <c r="J37" s="357"/>
      <c r="K37" s="334" t="s">
        <v>47</v>
      </c>
      <c r="L37" s="337" t="s">
        <v>343</v>
      </c>
      <c r="M37" s="7" t="s">
        <v>342</v>
      </c>
      <c r="N37" s="340" t="s">
        <v>98</v>
      </c>
      <c r="O37" s="30">
        <v>1</v>
      </c>
      <c r="P37" s="343">
        <f>((O37*0.6)+(O38*0.1)+(O39*0.1)+(O40*0.1)+(O41*0.1))</f>
        <v>0.99999999999999989</v>
      </c>
      <c r="Q37" s="345">
        <v>2</v>
      </c>
      <c r="R37" s="348">
        <v>5</v>
      </c>
      <c r="S37" s="363">
        <f>P37*Q37*R37</f>
        <v>9.9999999999999982</v>
      </c>
      <c r="T37" s="385" t="s">
        <v>122</v>
      </c>
      <c r="U37" s="328">
        <f>G37/170*1</f>
        <v>2.9411764705882353E-2</v>
      </c>
      <c r="V37" s="369">
        <v>1</v>
      </c>
      <c r="W37" s="370">
        <f>S37*V37</f>
        <v>9.9999999999999982</v>
      </c>
      <c r="X37" s="331" t="str">
        <f>+IF(W37&gt;=500,"ALTO",IF(AND(W37&gt;325,W37&lt;=499),"MEDIO",IF(AND(W37&gt;1,W37&lt;=324),"BAJO",)))</f>
        <v>BAJO</v>
      </c>
      <c r="Y37" s="13" t="s">
        <v>26</v>
      </c>
      <c r="Z37" s="4" t="s">
        <v>100</v>
      </c>
      <c r="AA37" s="13" t="s">
        <v>26</v>
      </c>
      <c r="AB37" s="110"/>
    </row>
    <row r="38" spans="1:28" s="109" customFormat="1" ht="15.75" hidden="1" customHeight="1" x14ac:dyDescent="0.25">
      <c r="A38" s="420"/>
      <c r="B38" s="420"/>
      <c r="C38" s="420"/>
      <c r="D38" s="493"/>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27" hidden="1" x14ac:dyDescent="0.25">
      <c r="A39" s="420"/>
      <c r="B39" s="420"/>
      <c r="C39" s="420"/>
      <c r="D39" s="493"/>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t="s">
        <v>340</v>
      </c>
    </row>
    <row r="40" spans="1:28" s="109" customFormat="1" ht="54" hidden="1" x14ac:dyDescent="0.25">
      <c r="A40" s="420"/>
      <c r="B40" s="420"/>
      <c r="C40" s="420"/>
      <c r="D40" s="493"/>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hidden="1" thickBot="1" x14ac:dyDescent="0.3">
      <c r="A41" s="420"/>
      <c r="B41" s="420"/>
      <c r="C41" s="420"/>
      <c r="D41" s="493"/>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417</v>
      </c>
      <c r="AA41" s="14" t="s">
        <v>29</v>
      </c>
      <c r="AB41" s="35" t="s">
        <v>418</v>
      </c>
    </row>
    <row r="42" spans="1:28" s="109" customFormat="1" ht="22.5" hidden="1" customHeight="1" x14ac:dyDescent="0.2">
      <c r="A42" s="420"/>
      <c r="B42" s="420"/>
      <c r="C42" s="420"/>
      <c r="D42" s="493"/>
      <c r="E42" s="376" t="s">
        <v>44</v>
      </c>
      <c r="F42" s="378"/>
      <c r="G42" s="351">
        <v>5</v>
      </c>
      <c r="H42" s="354">
        <v>8</v>
      </c>
      <c r="I42" s="389"/>
      <c r="J42" s="357"/>
      <c r="K42" s="334" t="s">
        <v>82</v>
      </c>
      <c r="L42" s="337" t="s">
        <v>337</v>
      </c>
      <c r="M42" s="7" t="s">
        <v>336</v>
      </c>
      <c r="N42" s="340" t="s">
        <v>98</v>
      </c>
      <c r="O42" s="30">
        <v>2</v>
      </c>
      <c r="P42" s="343">
        <f>((O42*0.6)+(O43*0.1)+(O44*0.1)+(O45*0.1)+(O46*0.1))</f>
        <v>1.7000000000000002</v>
      </c>
      <c r="Q42" s="345">
        <v>2</v>
      </c>
      <c r="R42" s="348">
        <v>5</v>
      </c>
      <c r="S42" s="363">
        <f>P42*Q42*R42</f>
        <v>17</v>
      </c>
      <c r="T42" s="366" t="str">
        <f>+IF(S42&gt;100,"Riesgo_ INTOLERABLE",IF(AND(S42&gt;65,S42&lt;=100),"Riesgo_ IMPORTANTE",IF(AND(S42&gt;37,S42&lt;=65),"Riesgo_ MODERADO",IF(AND(S42&gt;16,S42&lt;=37),"Riesgo_ TOLERABLE",IF(AND(S42&gt;=15),"Riesgo_BAJO")))))</f>
        <v>Riesgo_ TOLERABLE</v>
      </c>
      <c r="U42" s="328">
        <f>G42/170*1</f>
        <v>2.9411764705882353E-2</v>
      </c>
      <c r="V42" s="369">
        <v>1</v>
      </c>
      <c r="W42" s="370">
        <f>S42*V42</f>
        <v>17</v>
      </c>
      <c r="X42" s="331" t="str">
        <f>+IF(W42&gt;=500,"ALTO",IF(AND(W42&gt;325,W42&lt;=499),"MEDIO",IF(AND(W42&gt;1,W42&lt;=324),"BAJO",)))</f>
        <v>BAJO</v>
      </c>
      <c r="Y42" s="13" t="s">
        <v>26</v>
      </c>
      <c r="Z42" s="4" t="s">
        <v>100</v>
      </c>
      <c r="AA42" s="13" t="s">
        <v>26</v>
      </c>
      <c r="AB42" s="110"/>
    </row>
    <row r="43" spans="1:28" s="109" customFormat="1" ht="15.75" hidden="1" customHeight="1" x14ac:dyDescent="0.25">
      <c r="A43" s="420"/>
      <c r="B43" s="420"/>
      <c r="C43" s="420"/>
      <c r="D43" s="493"/>
      <c r="E43" s="377"/>
      <c r="F43" s="379"/>
      <c r="G43" s="352"/>
      <c r="H43" s="355"/>
      <c r="I43" s="389"/>
      <c r="J43" s="358"/>
      <c r="K43" s="335"/>
      <c r="L43" s="383"/>
      <c r="M43" s="8" t="s">
        <v>60</v>
      </c>
      <c r="N43" s="341"/>
      <c r="O43" s="10">
        <v>1</v>
      </c>
      <c r="P43" s="343"/>
      <c r="Q43" s="346"/>
      <c r="R43" s="349"/>
      <c r="S43" s="364"/>
      <c r="T43" s="367"/>
      <c r="U43" s="329"/>
      <c r="V43" s="329"/>
      <c r="W43" s="371"/>
      <c r="X43" s="332"/>
      <c r="Y43" s="11" t="s">
        <v>27</v>
      </c>
      <c r="Z43" s="3" t="s">
        <v>100</v>
      </c>
      <c r="AA43" s="11" t="s">
        <v>27</v>
      </c>
      <c r="AB43" s="29"/>
    </row>
    <row r="44" spans="1:28" s="109" customFormat="1" ht="27" hidden="1" x14ac:dyDescent="0.25">
      <c r="A44" s="420"/>
      <c r="B44" s="420"/>
      <c r="C44" s="420"/>
      <c r="D44" s="493"/>
      <c r="E44" s="377"/>
      <c r="F44" s="379"/>
      <c r="G44" s="352"/>
      <c r="H44" s="355"/>
      <c r="I44" s="389"/>
      <c r="J44" s="358"/>
      <c r="K44" s="335"/>
      <c r="L44" s="383"/>
      <c r="M44" s="8" t="s">
        <v>335</v>
      </c>
      <c r="N44" s="341"/>
      <c r="O44" s="10">
        <v>1</v>
      </c>
      <c r="P44" s="343"/>
      <c r="Q44" s="346"/>
      <c r="R44" s="349"/>
      <c r="S44" s="364"/>
      <c r="T44" s="367"/>
      <c r="U44" s="329"/>
      <c r="V44" s="329"/>
      <c r="W44" s="371"/>
      <c r="X44" s="332"/>
      <c r="Y44" s="11" t="s">
        <v>4</v>
      </c>
      <c r="Z44" s="111" t="s">
        <v>100</v>
      </c>
      <c r="AA44" s="11" t="s">
        <v>36</v>
      </c>
      <c r="AB44" s="32"/>
    </row>
    <row r="45" spans="1:28" s="109" customFormat="1" ht="54" hidden="1" x14ac:dyDescent="0.25">
      <c r="A45" s="420"/>
      <c r="B45" s="420"/>
      <c r="C45" s="420"/>
      <c r="D45" s="493"/>
      <c r="E45" s="377"/>
      <c r="F45" s="379"/>
      <c r="G45" s="352"/>
      <c r="H45" s="355"/>
      <c r="I45" s="389"/>
      <c r="J45" s="358"/>
      <c r="K45" s="335"/>
      <c r="L45" s="383"/>
      <c r="M45" s="8" t="s">
        <v>55</v>
      </c>
      <c r="N45" s="341"/>
      <c r="O45" s="10">
        <v>1</v>
      </c>
      <c r="P45" s="343"/>
      <c r="Q45" s="346"/>
      <c r="R45" s="349"/>
      <c r="S45" s="364"/>
      <c r="T45" s="367"/>
      <c r="U45" s="329"/>
      <c r="V45" s="329"/>
      <c r="W45" s="371"/>
      <c r="X45" s="332"/>
      <c r="Y45" s="11" t="s">
        <v>28</v>
      </c>
      <c r="Z45" s="31" t="s">
        <v>334</v>
      </c>
      <c r="AA45" s="11" t="s">
        <v>28</v>
      </c>
      <c r="AB45" s="32" t="s">
        <v>333</v>
      </c>
    </row>
    <row r="46" spans="1:28" s="109" customFormat="1" ht="45.75" hidden="1" thickBot="1" x14ac:dyDescent="0.3">
      <c r="A46" s="420"/>
      <c r="B46" s="420"/>
      <c r="C46" s="420"/>
      <c r="D46" s="493"/>
      <c r="E46" s="377"/>
      <c r="F46" s="379"/>
      <c r="G46" s="352"/>
      <c r="H46" s="355"/>
      <c r="I46" s="389"/>
      <c r="J46" s="380"/>
      <c r="K46" s="336"/>
      <c r="L46" s="384"/>
      <c r="M46" s="9" t="s">
        <v>57</v>
      </c>
      <c r="N46" s="342"/>
      <c r="O46" s="33">
        <v>2</v>
      </c>
      <c r="P46" s="344"/>
      <c r="Q46" s="347"/>
      <c r="R46" s="350"/>
      <c r="S46" s="365"/>
      <c r="T46" s="368"/>
      <c r="U46" s="330"/>
      <c r="V46" s="330"/>
      <c r="W46" s="372"/>
      <c r="X46" s="333"/>
      <c r="Y46" s="14" t="s">
        <v>29</v>
      </c>
      <c r="Z46" s="45" t="s">
        <v>332</v>
      </c>
      <c r="AA46" s="14" t="s">
        <v>29</v>
      </c>
      <c r="AB46" s="35" t="s">
        <v>331</v>
      </c>
    </row>
    <row r="47" spans="1:28" s="109" customFormat="1" ht="45" x14ac:dyDescent="0.2">
      <c r="A47" s="420"/>
      <c r="B47" s="420"/>
      <c r="C47" s="420"/>
      <c r="D47" s="493"/>
      <c r="E47" s="376" t="s">
        <v>44</v>
      </c>
      <c r="F47" s="378"/>
      <c r="G47" s="351">
        <v>5</v>
      </c>
      <c r="H47" s="479">
        <v>8</v>
      </c>
      <c r="I47" s="389"/>
      <c r="J47" s="489"/>
      <c r="K47" s="334" t="s">
        <v>85</v>
      </c>
      <c r="L47" s="337" t="s">
        <v>450</v>
      </c>
      <c r="M47" s="7" t="s">
        <v>172</v>
      </c>
      <c r="N47" s="340" t="s">
        <v>98</v>
      </c>
      <c r="O47" s="30">
        <v>3</v>
      </c>
      <c r="P47" s="343">
        <f>((O47*0.6)+(O48*0.1)+(O49*0.1)+(O50*0.1)+(O51*0.1))</f>
        <v>2.4000000000000004</v>
      </c>
      <c r="Q47" s="473">
        <v>4</v>
      </c>
      <c r="R47" s="476">
        <v>3</v>
      </c>
      <c r="S47" s="363">
        <f>P47*Q47*R47</f>
        <v>28.800000000000004</v>
      </c>
      <c r="T47" s="366" t="str">
        <f>+IF(S47&gt;100,"Riesgo_ INTOLERABLE",IF(AND(S47&gt;65,S47&lt;=100),"Riesgo_ IMPORTANTE",IF(AND(S47&gt;37,S47&lt;=65),"Riesgo_ MODERADO",IF(AND(S47&gt;16,S47&lt;=37),"Riesgo_ TOLERABLE",IF(AND(S47&gt;=15),"Riesgo_BAJO")))))</f>
        <v>Riesgo_ TOLERABLE</v>
      </c>
      <c r="U47" s="328">
        <f>G68/122*1</f>
        <v>0</v>
      </c>
      <c r="V47" s="369">
        <v>1</v>
      </c>
      <c r="W47" s="370">
        <f>S47*V47</f>
        <v>28.800000000000004</v>
      </c>
      <c r="X47" s="331" t="str">
        <f>+IF(W47&gt;=500,"ALTO",IF(AND(W47&gt;325,W47&lt;=499),"MEDIO",IF(AND(W47&gt;1,W47&lt;=324),"BAJO",)))</f>
        <v>BAJO</v>
      </c>
      <c r="Y47" s="13" t="s">
        <v>26</v>
      </c>
      <c r="Z47" s="4" t="s">
        <v>100</v>
      </c>
      <c r="AA47" s="13" t="s">
        <v>26</v>
      </c>
      <c r="AB47" s="32"/>
    </row>
    <row r="48" spans="1:28" s="109" customFormat="1" ht="18" customHeight="1" x14ac:dyDescent="0.25">
      <c r="A48" s="420"/>
      <c r="B48" s="420"/>
      <c r="C48" s="420"/>
      <c r="D48" s="493"/>
      <c r="E48" s="377"/>
      <c r="F48" s="379"/>
      <c r="G48" s="352"/>
      <c r="H48" s="480"/>
      <c r="I48" s="389"/>
      <c r="J48" s="490"/>
      <c r="K48" s="335"/>
      <c r="L48" s="383"/>
      <c r="M48" s="8" t="s">
        <v>60</v>
      </c>
      <c r="N48" s="341"/>
      <c r="O48" s="10">
        <v>1</v>
      </c>
      <c r="P48" s="343"/>
      <c r="Q48" s="474"/>
      <c r="R48" s="477"/>
      <c r="S48" s="364"/>
      <c r="T48" s="367"/>
      <c r="U48" s="329"/>
      <c r="V48" s="329"/>
      <c r="W48" s="371"/>
      <c r="X48" s="332"/>
      <c r="Y48" s="11" t="s">
        <v>27</v>
      </c>
      <c r="Z48" s="27"/>
      <c r="AA48" s="11" t="s">
        <v>27</v>
      </c>
      <c r="AB48" s="29"/>
    </row>
    <row r="49" spans="1:28" s="109" customFormat="1" ht="33.75" x14ac:dyDescent="0.25">
      <c r="A49" s="420"/>
      <c r="B49" s="420"/>
      <c r="C49" s="420"/>
      <c r="D49" s="493"/>
      <c r="E49" s="377"/>
      <c r="F49" s="379"/>
      <c r="G49" s="352"/>
      <c r="H49" s="480"/>
      <c r="I49" s="389"/>
      <c r="J49" s="490"/>
      <c r="K49" s="335"/>
      <c r="L49" s="383"/>
      <c r="M49" s="8" t="s">
        <v>84</v>
      </c>
      <c r="N49" s="341"/>
      <c r="O49" s="10">
        <v>2</v>
      </c>
      <c r="P49" s="343"/>
      <c r="Q49" s="474"/>
      <c r="R49" s="477"/>
      <c r="S49" s="364"/>
      <c r="T49" s="367"/>
      <c r="U49" s="329"/>
      <c r="V49" s="329"/>
      <c r="W49" s="371"/>
      <c r="X49" s="332"/>
      <c r="Y49" s="11" t="s">
        <v>4</v>
      </c>
      <c r="Z49" s="31" t="s">
        <v>451</v>
      </c>
      <c r="AA49" s="11" t="s">
        <v>36</v>
      </c>
      <c r="AB49" s="32" t="s">
        <v>127</v>
      </c>
    </row>
    <row r="50" spans="1:28" s="109" customFormat="1" ht="54" x14ac:dyDescent="0.25">
      <c r="A50" s="420"/>
      <c r="B50" s="420"/>
      <c r="C50" s="420"/>
      <c r="D50" s="493"/>
      <c r="E50" s="377"/>
      <c r="F50" s="379"/>
      <c r="G50" s="352"/>
      <c r="H50" s="480"/>
      <c r="I50" s="389"/>
      <c r="J50" s="490"/>
      <c r="K50" s="335"/>
      <c r="L50" s="383"/>
      <c r="M50" s="8" t="s">
        <v>55</v>
      </c>
      <c r="N50" s="341"/>
      <c r="O50" s="10">
        <v>1</v>
      </c>
      <c r="P50" s="343"/>
      <c r="Q50" s="474"/>
      <c r="R50" s="477"/>
      <c r="S50" s="364"/>
      <c r="T50" s="367"/>
      <c r="U50" s="329"/>
      <c r="V50" s="329"/>
      <c r="W50" s="371"/>
      <c r="X50" s="332"/>
      <c r="Y50" s="11" t="s">
        <v>28</v>
      </c>
      <c r="Z50" s="44" t="s">
        <v>100</v>
      </c>
      <c r="AA50" s="11" t="s">
        <v>28</v>
      </c>
      <c r="AB50" s="32"/>
    </row>
    <row r="51" spans="1:28" s="109" customFormat="1" ht="16.5" thickBot="1" x14ac:dyDescent="0.3">
      <c r="A51" s="420"/>
      <c r="B51" s="420"/>
      <c r="C51" s="420"/>
      <c r="D51" s="493"/>
      <c r="E51" s="428"/>
      <c r="F51" s="429"/>
      <c r="G51" s="353"/>
      <c r="H51" s="481"/>
      <c r="I51" s="389"/>
      <c r="J51" s="491"/>
      <c r="K51" s="336"/>
      <c r="L51" s="384"/>
      <c r="M51" s="9" t="s">
        <v>57</v>
      </c>
      <c r="N51" s="342"/>
      <c r="O51" s="33">
        <v>2</v>
      </c>
      <c r="P51" s="344"/>
      <c r="Q51" s="475"/>
      <c r="R51" s="478"/>
      <c r="S51" s="365"/>
      <c r="T51" s="368"/>
      <c r="U51" s="330"/>
      <c r="V51" s="330"/>
      <c r="W51" s="372"/>
      <c r="X51" s="333"/>
      <c r="Y51" s="14" t="s">
        <v>29</v>
      </c>
      <c r="Z51" s="44" t="s">
        <v>100</v>
      </c>
      <c r="AA51" s="14" t="s">
        <v>29</v>
      </c>
      <c r="AB51" s="40" t="s">
        <v>452</v>
      </c>
    </row>
    <row r="52" spans="1:28" s="109" customFormat="1" ht="45" x14ac:dyDescent="0.2">
      <c r="A52" s="420"/>
      <c r="B52" s="420"/>
      <c r="C52" s="420"/>
      <c r="D52" s="493"/>
      <c r="E52" s="376" t="s">
        <v>44</v>
      </c>
      <c r="F52" s="378"/>
      <c r="G52" s="351">
        <v>5</v>
      </c>
      <c r="H52" s="354">
        <v>8</v>
      </c>
      <c r="I52" s="389"/>
      <c r="J52" s="357"/>
      <c r="K52" s="334" t="s">
        <v>92</v>
      </c>
      <c r="L52" s="381" t="s">
        <v>448</v>
      </c>
      <c r="M52" s="7" t="s">
        <v>96</v>
      </c>
      <c r="N52" s="340" t="s">
        <v>98</v>
      </c>
      <c r="O52" s="30">
        <v>3</v>
      </c>
      <c r="P52" s="343">
        <f>((O52*0.6)+(O53*0.1)+(O54*0.1)+(O55*0.1)+(O56*0.1))</f>
        <v>2.6</v>
      </c>
      <c r="Q52" s="345">
        <v>3</v>
      </c>
      <c r="R52" s="348">
        <v>5</v>
      </c>
      <c r="S52" s="363">
        <f>P52*Q52*R52</f>
        <v>39</v>
      </c>
      <c r="T52" s="373" t="str">
        <f>+IF(S52&gt;100,"Riesgo_ INTOLERABLE",IF(AND(S52&gt;65,S52&lt;=100),"Riesgo_ IMPORTANTE",IF(AND(S52&gt;37,S52&lt;=65),"Riesgo_ MODERADO",IF(AND(S52&gt;16,S52&lt;=37),"Riesgo_ TOLERABLE",IF(AND(S52&gt;=15),"Riesgo_BAJO")))))</f>
        <v>Riesgo_ MODERADO</v>
      </c>
      <c r="U52" s="328">
        <f>G52/170*1</f>
        <v>2.9411764705882353E-2</v>
      </c>
      <c r="V52" s="369">
        <v>1</v>
      </c>
      <c r="W52" s="370">
        <f>S52*V52</f>
        <v>39</v>
      </c>
      <c r="X52" s="331" t="str">
        <f>+IF(W52&gt;=500,"ALTO",IF(AND(W52&gt;325,W52&lt;=499),"MEDIO",IF(AND(W52&gt;1,W52&lt;=324),"BAJO",)))</f>
        <v>BAJO</v>
      </c>
      <c r="Y52" s="13" t="s">
        <v>26</v>
      </c>
      <c r="Z52" s="4" t="s">
        <v>100</v>
      </c>
      <c r="AA52" s="13" t="s">
        <v>26</v>
      </c>
      <c r="AB52" s="110"/>
    </row>
    <row r="53" spans="1:28" s="109" customFormat="1" ht="15.75" x14ac:dyDescent="0.25">
      <c r="A53" s="420"/>
      <c r="B53" s="420"/>
      <c r="C53" s="420"/>
      <c r="D53" s="493"/>
      <c r="E53" s="377"/>
      <c r="F53" s="379"/>
      <c r="G53" s="352"/>
      <c r="H53" s="355"/>
      <c r="I53" s="389"/>
      <c r="J53" s="358"/>
      <c r="K53" s="335"/>
      <c r="L53" s="381"/>
      <c r="M53" s="8" t="s">
        <v>93</v>
      </c>
      <c r="N53" s="341"/>
      <c r="O53" s="10">
        <v>3</v>
      </c>
      <c r="P53" s="343"/>
      <c r="Q53" s="346"/>
      <c r="R53" s="349"/>
      <c r="S53" s="364"/>
      <c r="T53" s="374"/>
      <c r="U53" s="329"/>
      <c r="V53" s="329"/>
      <c r="W53" s="371"/>
      <c r="X53" s="332"/>
      <c r="Y53" s="11" t="s">
        <v>27</v>
      </c>
      <c r="Z53" s="3" t="s">
        <v>100</v>
      </c>
      <c r="AA53" s="11" t="s">
        <v>27</v>
      </c>
      <c r="AB53" s="29"/>
    </row>
    <row r="54" spans="1:28" s="109" customFormat="1" ht="27" x14ac:dyDescent="0.25">
      <c r="A54" s="420"/>
      <c r="B54" s="420"/>
      <c r="C54" s="420"/>
      <c r="D54" s="493"/>
      <c r="E54" s="377"/>
      <c r="F54" s="379"/>
      <c r="G54" s="352"/>
      <c r="H54" s="355"/>
      <c r="I54" s="389"/>
      <c r="J54" s="358"/>
      <c r="K54" s="335"/>
      <c r="L54" s="381"/>
      <c r="M54" s="8" t="s">
        <v>76</v>
      </c>
      <c r="N54" s="341"/>
      <c r="O54" s="10">
        <v>2</v>
      </c>
      <c r="P54" s="343"/>
      <c r="Q54" s="346"/>
      <c r="R54" s="349"/>
      <c r="S54" s="364"/>
      <c r="T54" s="374"/>
      <c r="U54" s="329"/>
      <c r="V54" s="329"/>
      <c r="W54" s="371"/>
      <c r="X54" s="332"/>
      <c r="Y54" s="11" t="s">
        <v>4</v>
      </c>
      <c r="Z54" s="31" t="s">
        <v>329</v>
      </c>
      <c r="AA54" s="11" t="s">
        <v>36</v>
      </c>
      <c r="AB54" s="43" t="s">
        <v>127</v>
      </c>
    </row>
    <row r="55" spans="1:28" s="109" customFormat="1" ht="54" x14ac:dyDescent="0.25">
      <c r="A55" s="420"/>
      <c r="B55" s="420"/>
      <c r="C55" s="420"/>
      <c r="D55" s="493"/>
      <c r="E55" s="377"/>
      <c r="F55" s="379"/>
      <c r="G55" s="352"/>
      <c r="H55" s="355"/>
      <c r="I55" s="389"/>
      <c r="J55" s="358"/>
      <c r="K55" s="335"/>
      <c r="L55" s="381"/>
      <c r="M55" s="8" t="s">
        <v>77</v>
      </c>
      <c r="N55" s="341"/>
      <c r="O55" s="10">
        <v>1</v>
      </c>
      <c r="P55" s="343"/>
      <c r="Q55" s="346"/>
      <c r="R55" s="349"/>
      <c r="S55" s="364"/>
      <c r="T55" s="374"/>
      <c r="U55" s="329"/>
      <c r="V55" s="329"/>
      <c r="W55" s="371"/>
      <c r="X55" s="332"/>
      <c r="Y55" s="11" t="s">
        <v>28</v>
      </c>
      <c r="Z55" s="31" t="s">
        <v>117</v>
      </c>
      <c r="AA55" s="11" t="s">
        <v>28</v>
      </c>
      <c r="AB55" s="32" t="s">
        <v>328</v>
      </c>
    </row>
    <row r="56" spans="1:28" s="109" customFormat="1" ht="45.75" thickBot="1" x14ac:dyDescent="0.3">
      <c r="A56" s="420"/>
      <c r="B56" s="420"/>
      <c r="C56" s="420"/>
      <c r="D56" s="493"/>
      <c r="E56" s="377"/>
      <c r="F56" s="379"/>
      <c r="G56" s="352"/>
      <c r="H56" s="355"/>
      <c r="I56" s="389"/>
      <c r="J56" s="380"/>
      <c r="K56" s="336"/>
      <c r="L56" s="382"/>
      <c r="M56" s="9" t="s">
        <v>57</v>
      </c>
      <c r="N56" s="342"/>
      <c r="O56" s="33">
        <v>2</v>
      </c>
      <c r="P56" s="344"/>
      <c r="Q56" s="347"/>
      <c r="R56" s="350"/>
      <c r="S56" s="365"/>
      <c r="T56" s="375"/>
      <c r="U56" s="330"/>
      <c r="V56" s="330"/>
      <c r="W56" s="372"/>
      <c r="X56" s="333"/>
      <c r="Y56" s="14" t="s">
        <v>29</v>
      </c>
      <c r="Z56" s="45" t="s">
        <v>100</v>
      </c>
      <c r="AA56" s="14" t="s">
        <v>29</v>
      </c>
      <c r="AB56" s="32" t="s">
        <v>116</v>
      </c>
    </row>
    <row r="57" spans="1:28" s="109" customFormat="1" ht="78.75" x14ac:dyDescent="0.2">
      <c r="A57" s="420"/>
      <c r="B57" s="420"/>
      <c r="C57" s="420"/>
      <c r="D57" s="493"/>
      <c r="E57" s="376" t="s">
        <v>44</v>
      </c>
      <c r="F57" s="378"/>
      <c r="G57" s="351">
        <v>5</v>
      </c>
      <c r="H57" s="354">
        <v>8</v>
      </c>
      <c r="I57" s="389"/>
      <c r="J57" s="357"/>
      <c r="K57" s="334" t="s">
        <v>51</v>
      </c>
      <c r="L57" s="337" t="s">
        <v>326</v>
      </c>
      <c r="M57" s="7" t="s">
        <v>325</v>
      </c>
      <c r="N57" s="340" t="s">
        <v>98</v>
      </c>
      <c r="O57" s="30">
        <v>5</v>
      </c>
      <c r="P57" s="343">
        <f>((O57*0.6)+(O58*0.1)+(O59*0.1)+(O60*0.1)+(O61*0.1))</f>
        <v>3.8000000000000003</v>
      </c>
      <c r="Q57" s="345">
        <v>3</v>
      </c>
      <c r="R57" s="348">
        <v>5</v>
      </c>
      <c r="S57" s="363">
        <f>P57*Q57*R57</f>
        <v>57</v>
      </c>
      <c r="T57" s="373" t="str">
        <f>+IF(S57&gt;100,"Riesgo_ INTOLERABLE",IF(AND(S57&gt;65,S57&lt;=100),"Riesgo_ IMPORTANTE",IF(AND(S57&gt;37,S57&lt;=65),"Riesgo_ MODERADO",IF(AND(S57&gt;16,S57&lt;=37),"Riesgo_ TOLERABLE",IF(AND(S57&gt;=15),"Riesgo_BAJO")))))</f>
        <v>Riesgo_ MODERADO</v>
      </c>
      <c r="U57" s="328">
        <f>G57/170*1</f>
        <v>2.9411764705882353E-2</v>
      </c>
      <c r="V57" s="369">
        <v>1</v>
      </c>
      <c r="W57" s="370">
        <f>S57*V57</f>
        <v>57</v>
      </c>
      <c r="X57" s="498" t="s">
        <v>125</v>
      </c>
      <c r="Y57" s="13" t="s">
        <v>26</v>
      </c>
      <c r="Z57" s="4" t="s">
        <v>100</v>
      </c>
      <c r="AA57" s="13" t="s">
        <v>26</v>
      </c>
      <c r="AB57" s="110"/>
    </row>
    <row r="58" spans="1:28" s="109" customFormat="1" ht="15.75" x14ac:dyDescent="0.25">
      <c r="A58" s="420"/>
      <c r="B58" s="420"/>
      <c r="C58" s="420"/>
      <c r="D58" s="493"/>
      <c r="E58" s="377"/>
      <c r="F58" s="379"/>
      <c r="G58" s="352"/>
      <c r="H58" s="355"/>
      <c r="I58" s="389"/>
      <c r="J58" s="358"/>
      <c r="K58" s="335"/>
      <c r="L58" s="338"/>
      <c r="M58" s="8" t="s">
        <v>60</v>
      </c>
      <c r="N58" s="341"/>
      <c r="O58" s="10">
        <v>1</v>
      </c>
      <c r="P58" s="343"/>
      <c r="Q58" s="346"/>
      <c r="R58" s="349"/>
      <c r="S58" s="364"/>
      <c r="T58" s="374"/>
      <c r="U58" s="329"/>
      <c r="V58" s="329"/>
      <c r="W58" s="371"/>
      <c r="X58" s="499"/>
      <c r="Y58" s="11" t="s">
        <v>27</v>
      </c>
      <c r="Z58" s="3" t="s">
        <v>100</v>
      </c>
      <c r="AA58" s="11" t="s">
        <v>27</v>
      </c>
      <c r="AB58" s="29"/>
    </row>
    <row r="59" spans="1:28" s="109" customFormat="1" ht="56.25" x14ac:dyDescent="0.25">
      <c r="A59" s="420"/>
      <c r="B59" s="420"/>
      <c r="C59" s="420"/>
      <c r="D59" s="493"/>
      <c r="E59" s="377"/>
      <c r="F59" s="379"/>
      <c r="G59" s="352"/>
      <c r="H59" s="355"/>
      <c r="I59" s="389"/>
      <c r="J59" s="358"/>
      <c r="K59" s="335"/>
      <c r="L59" s="338"/>
      <c r="M59" s="8" t="s">
        <v>89</v>
      </c>
      <c r="N59" s="341"/>
      <c r="O59" s="10">
        <v>2</v>
      </c>
      <c r="P59" s="343"/>
      <c r="Q59" s="346"/>
      <c r="R59" s="349"/>
      <c r="S59" s="364"/>
      <c r="T59" s="374"/>
      <c r="U59" s="329"/>
      <c r="V59" s="329"/>
      <c r="W59" s="371"/>
      <c r="X59" s="499"/>
      <c r="Y59" s="11" t="s">
        <v>4</v>
      </c>
      <c r="Z59" s="38" t="s">
        <v>100</v>
      </c>
      <c r="AA59" s="11" t="s">
        <v>36</v>
      </c>
      <c r="AB59" s="32" t="s">
        <v>324</v>
      </c>
    </row>
    <row r="60" spans="1:28" s="109" customFormat="1" ht="54" x14ac:dyDescent="0.25">
      <c r="A60" s="420"/>
      <c r="B60" s="420"/>
      <c r="C60" s="420"/>
      <c r="D60" s="493"/>
      <c r="E60" s="377"/>
      <c r="F60" s="379"/>
      <c r="G60" s="352"/>
      <c r="H60" s="355"/>
      <c r="I60" s="389"/>
      <c r="J60" s="358"/>
      <c r="K60" s="335"/>
      <c r="L60" s="338"/>
      <c r="M60" s="8" t="s">
        <v>323</v>
      </c>
      <c r="N60" s="341"/>
      <c r="O60" s="10">
        <v>1</v>
      </c>
      <c r="P60" s="343"/>
      <c r="Q60" s="346"/>
      <c r="R60" s="349"/>
      <c r="S60" s="364"/>
      <c r="T60" s="374"/>
      <c r="U60" s="329"/>
      <c r="V60" s="329"/>
      <c r="W60" s="371"/>
      <c r="X60" s="499"/>
      <c r="Y60" s="11" t="s">
        <v>28</v>
      </c>
      <c r="Z60" s="38" t="s">
        <v>429</v>
      </c>
      <c r="AA60" s="11" t="s">
        <v>28</v>
      </c>
      <c r="AB60" s="32" t="s">
        <v>119</v>
      </c>
    </row>
    <row r="61" spans="1:28" s="109" customFormat="1" ht="57" thickBot="1" x14ac:dyDescent="0.3">
      <c r="A61" s="420"/>
      <c r="B61" s="420"/>
      <c r="C61" s="420"/>
      <c r="D61" s="493"/>
      <c r="E61" s="377"/>
      <c r="F61" s="379"/>
      <c r="G61" s="352"/>
      <c r="H61" s="355"/>
      <c r="I61" s="389"/>
      <c r="J61" s="380"/>
      <c r="K61" s="336"/>
      <c r="L61" s="339"/>
      <c r="M61" s="9" t="s">
        <v>90</v>
      </c>
      <c r="N61" s="342"/>
      <c r="O61" s="33">
        <v>4</v>
      </c>
      <c r="P61" s="344"/>
      <c r="Q61" s="347"/>
      <c r="R61" s="350"/>
      <c r="S61" s="365"/>
      <c r="T61" s="375"/>
      <c r="U61" s="330"/>
      <c r="V61" s="330"/>
      <c r="W61" s="372"/>
      <c r="X61" s="500"/>
      <c r="Y61" s="14" t="s">
        <v>29</v>
      </c>
      <c r="Z61" s="38" t="s">
        <v>100</v>
      </c>
      <c r="AA61" s="11" t="s">
        <v>29</v>
      </c>
      <c r="AB61" s="32" t="s">
        <v>124</v>
      </c>
    </row>
    <row r="62" spans="1:28" s="109" customFormat="1" ht="33.75" hidden="1" x14ac:dyDescent="0.2">
      <c r="A62" s="420"/>
      <c r="B62" s="420"/>
      <c r="C62" s="420"/>
      <c r="D62" s="493"/>
      <c r="E62" s="376" t="s">
        <v>44</v>
      </c>
      <c r="F62" s="378"/>
      <c r="G62" s="351">
        <v>5</v>
      </c>
      <c r="H62" s="354">
        <v>8</v>
      </c>
      <c r="I62" s="389"/>
      <c r="J62" s="357"/>
      <c r="K62" s="334" t="s">
        <v>713</v>
      </c>
      <c r="L62" s="361" t="s">
        <v>449</v>
      </c>
      <c r="M62" s="7" t="s">
        <v>320</v>
      </c>
      <c r="N62" s="340" t="s">
        <v>98</v>
      </c>
      <c r="O62" s="30">
        <v>3</v>
      </c>
      <c r="P62" s="343">
        <f>((O62*0.6)+(O63*0.1)+(O64*0.1)+(O65*0.1)+(O66*0.1))</f>
        <v>2.5</v>
      </c>
      <c r="Q62" s="345">
        <v>3</v>
      </c>
      <c r="R62" s="348">
        <v>6</v>
      </c>
      <c r="S62" s="363">
        <f>P62*Q62*R62</f>
        <v>45</v>
      </c>
      <c r="T62" s="373" t="str">
        <f>+IF(S62&gt;100,"Riesgo_ INTOLERABLE",IF(AND(S62&gt;65,S62&lt;=100),"Riesgo_ IMPORTANTE",IF(AND(S62&gt;37,S62&lt;=65),"Riesgo_ MODERADO",IF(AND(S62&gt;16,S62&lt;=37),"Riesgo_ TOLERABLE",IF(AND(S62&gt;=15),"Riesgo_BAJO")))))</f>
        <v>Riesgo_ MODERADO</v>
      </c>
      <c r="U62" s="328">
        <f>G62/170*1</f>
        <v>2.9411764705882353E-2</v>
      </c>
      <c r="V62" s="369">
        <v>1</v>
      </c>
      <c r="W62" s="370">
        <f>S62*V62</f>
        <v>45</v>
      </c>
      <c r="X62" s="498" t="s">
        <v>125</v>
      </c>
      <c r="Y62" s="13" t="s">
        <v>26</v>
      </c>
      <c r="Z62" s="4" t="s">
        <v>100</v>
      </c>
      <c r="AA62" s="13" t="s">
        <v>26</v>
      </c>
      <c r="AB62" s="110"/>
    </row>
    <row r="63" spans="1:28" s="109" customFormat="1" ht="15.75" hidden="1" x14ac:dyDescent="0.25">
      <c r="A63" s="420"/>
      <c r="B63" s="420"/>
      <c r="C63" s="420"/>
      <c r="D63" s="493"/>
      <c r="E63" s="377"/>
      <c r="F63" s="379"/>
      <c r="G63" s="352"/>
      <c r="H63" s="355"/>
      <c r="I63" s="389"/>
      <c r="J63" s="358"/>
      <c r="K63" s="335"/>
      <c r="L63" s="338"/>
      <c r="M63" s="8" t="s">
        <v>60</v>
      </c>
      <c r="N63" s="341"/>
      <c r="O63" s="10">
        <v>1</v>
      </c>
      <c r="P63" s="343"/>
      <c r="Q63" s="346"/>
      <c r="R63" s="349"/>
      <c r="S63" s="364"/>
      <c r="T63" s="374"/>
      <c r="U63" s="329"/>
      <c r="V63" s="329"/>
      <c r="W63" s="371"/>
      <c r="X63" s="499"/>
      <c r="Y63" s="11" t="s">
        <v>27</v>
      </c>
      <c r="Z63" s="3" t="s">
        <v>100</v>
      </c>
      <c r="AA63" s="11" t="s">
        <v>27</v>
      </c>
      <c r="AB63" s="29"/>
    </row>
    <row r="64" spans="1:28" s="109" customFormat="1" ht="56.25" hidden="1" x14ac:dyDescent="0.25">
      <c r="A64" s="420"/>
      <c r="B64" s="420"/>
      <c r="C64" s="420"/>
      <c r="D64" s="493"/>
      <c r="E64" s="377"/>
      <c r="F64" s="379"/>
      <c r="G64" s="352"/>
      <c r="H64" s="355"/>
      <c r="I64" s="389"/>
      <c r="J64" s="358"/>
      <c r="K64" s="335"/>
      <c r="L64" s="338"/>
      <c r="M64" s="8" t="s">
        <v>97</v>
      </c>
      <c r="N64" s="341"/>
      <c r="O64" s="10">
        <v>2</v>
      </c>
      <c r="P64" s="343"/>
      <c r="Q64" s="346"/>
      <c r="R64" s="349"/>
      <c r="S64" s="364"/>
      <c r="T64" s="374"/>
      <c r="U64" s="329"/>
      <c r="V64" s="329"/>
      <c r="W64" s="371"/>
      <c r="X64" s="499"/>
      <c r="Y64" s="11" t="s">
        <v>4</v>
      </c>
      <c r="Z64" s="38" t="s">
        <v>100</v>
      </c>
      <c r="AA64" s="11" t="s">
        <v>36</v>
      </c>
      <c r="AB64" s="32" t="s">
        <v>319</v>
      </c>
    </row>
    <row r="65" spans="1:28" s="109" customFormat="1" ht="54" hidden="1" x14ac:dyDescent="0.25">
      <c r="A65" s="420"/>
      <c r="B65" s="420"/>
      <c r="C65" s="420"/>
      <c r="D65" s="493"/>
      <c r="E65" s="377"/>
      <c r="F65" s="379"/>
      <c r="G65" s="352"/>
      <c r="H65" s="355"/>
      <c r="I65" s="389"/>
      <c r="J65" s="358"/>
      <c r="K65" s="335"/>
      <c r="L65" s="338"/>
      <c r="M65" s="8" t="s">
        <v>87</v>
      </c>
      <c r="N65" s="341"/>
      <c r="O65" s="10">
        <v>1</v>
      </c>
      <c r="P65" s="343"/>
      <c r="Q65" s="346"/>
      <c r="R65" s="349"/>
      <c r="S65" s="364"/>
      <c r="T65" s="374"/>
      <c r="U65" s="329"/>
      <c r="V65" s="329"/>
      <c r="W65" s="371"/>
      <c r="X65" s="499"/>
      <c r="Y65" s="11" t="s">
        <v>28</v>
      </c>
      <c r="Z65" s="38" t="s">
        <v>422</v>
      </c>
      <c r="AA65" s="11" t="s">
        <v>28</v>
      </c>
      <c r="AB65" s="32" t="s">
        <v>423</v>
      </c>
    </row>
    <row r="66" spans="1:28" s="109" customFormat="1" ht="57" hidden="1" thickBot="1" x14ac:dyDescent="0.3">
      <c r="A66" s="421"/>
      <c r="B66" s="421"/>
      <c r="C66" s="421"/>
      <c r="D66" s="494"/>
      <c r="E66" s="428"/>
      <c r="F66" s="429"/>
      <c r="G66" s="353"/>
      <c r="H66" s="356"/>
      <c r="I66" s="390"/>
      <c r="J66" s="359"/>
      <c r="K66" s="360"/>
      <c r="L66" s="362"/>
      <c r="M66" s="9" t="s">
        <v>91</v>
      </c>
      <c r="N66" s="342"/>
      <c r="O66" s="33">
        <v>3</v>
      </c>
      <c r="P66" s="344"/>
      <c r="Q66" s="347"/>
      <c r="R66" s="350"/>
      <c r="S66" s="365"/>
      <c r="T66" s="375"/>
      <c r="U66" s="330"/>
      <c r="V66" s="330"/>
      <c r="W66" s="372"/>
      <c r="X66" s="500"/>
      <c r="Y66" s="14" t="s">
        <v>29</v>
      </c>
      <c r="Z66" s="45" t="s">
        <v>100</v>
      </c>
      <c r="AA66" s="14" t="s">
        <v>29</v>
      </c>
      <c r="AB66" s="35" t="s">
        <v>316</v>
      </c>
    </row>
  </sheetData>
  <mergeCells count="231">
    <mergeCell ref="AA1:AB2"/>
    <mergeCell ref="AA3:AB4"/>
    <mergeCell ref="A6:H6"/>
    <mergeCell ref="L6:M6"/>
    <mergeCell ref="S9:T9"/>
    <mergeCell ref="Q10:Q11"/>
    <mergeCell ref="A8:A11"/>
    <mergeCell ref="B8:B11"/>
    <mergeCell ref="C8:C11"/>
    <mergeCell ref="D8:D11"/>
    <mergeCell ref="E8:F8"/>
    <mergeCell ref="G8:H8"/>
    <mergeCell ref="A1:C4"/>
    <mergeCell ref="D1:Z4"/>
    <mergeCell ref="R10:R11"/>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A12:A66"/>
    <mergeCell ref="B12:B66"/>
    <mergeCell ref="C12:C66"/>
    <mergeCell ref="D12:D66"/>
    <mergeCell ref="E12:E16"/>
    <mergeCell ref="F12:F16"/>
    <mergeCell ref="E42:E46"/>
    <mergeCell ref="F42:F46"/>
    <mergeCell ref="F47:F51"/>
    <mergeCell ref="E47:E51"/>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6"/>
    <mergeCell ref="J37:J41"/>
    <mergeCell ref="N32:N36"/>
    <mergeCell ref="P32:P36"/>
    <mergeCell ref="Q32:Q36"/>
    <mergeCell ref="E62:E66"/>
    <mergeCell ref="F62:F66"/>
    <mergeCell ref="G62:G66"/>
    <mergeCell ref="H62:H66"/>
    <mergeCell ref="J62:J66"/>
    <mergeCell ref="J47:J51"/>
    <mergeCell ref="K47:K51"/>
    <mergeCell ref="L47:L51"/>
    <mergeCell ref="G47:G51"/>
    <mergeCell ref="H47:H51"/>
    <mergeCell ref="S37:S41"/>
    <mergeCell ref="T37:T41"/>
    <mergeCell ref="U37:U41"/>
    <mergeCell ref="V37:V41"/>
    <mergeCell ref="W37:W41"/>
    <mergeCell ref="X37:X41"/>
    <mergeCell ref="K37:K41"/>
    <mergeCell ref="L37:L41"/>
    <mergeCell ref="N37:N41"/>
    <mergeCell ref="P37:P41"/>
    <mergeCell ref="Q37:Q41"/>
    <mergeCell ref="R37:R41"/>
    <mergeCell ref="V42:V46"/>
    <mergeCell ref="W42:W46"/>
    <mergeCell ref="X42:X46"/>
    <mergeCell ref="E52:E56"/>
    <mergeCell ref="F52:F56"/>
    <mergeCell ref="G52:G56"/>
    <mergeCell ref="H52:H56"/>
    <mergeCell ref="J52:J56"/>
    <mergeCell ref="K52:K56"/>
    <mergeCell ref="L52:L56"/>
    <mergeCell ref="P42:P46"/>
    <mergeCell ref="Q42:Q46"/>
    <mergeCell ref="R42:R46"/>
    <mergeCell ref="S42:S46"/>
    <mergeCell ref="T42:T46"/>
    <mergeCell ref="U42:U46"/>
    <mergeCell ref="G42:G46"/>
    <mergeCell ref="H42:H46"/>
    <mergeCell ref="J42:J46"/>
    <mergeCell ref="K42:K46"/>
    <mergeCell ref="L42:L46"/>
    <mergeCell ref="N42:N46"/>
    <mergeCell ref="U52:U56"/>
    <mergeCell ref="V52:V56"/>
    <mergeCell ref="W52:W56"/>
    <mergeCell ref="R52:R56"/>
    <mergeCell ref="S52:S56"/>
    <mergeCell ref="T52:T56"/>
    <mergeCell ref="T57:T61"/>
    <mergeCell ref="X52:X56"/>
    <mergeCell ref="E57:E61"/>
    <mergeCell ref="F57:F61"/>
    <mergeCell ref="G57:G61"/>
    <mergeCell ref="H57:H61"/>
    <mergeCell ref="J57:J61"/>
    <mergeCell ref="K57:K61"/>
    <mergeCell ref="N52:N56"/>
    <mergeCell ref="P52:P56"/>
    <mergeCell ref="Q52:Q56"/>
    <mergeCell ref="U57:U61"/>
    <mergeCell ref="V57:V61"/>
    <mergeCell ref="W57:W61"/>
    <mergeCell ref="X57:X61"/>
    <mergeCell ref="T62:T66"/>
    <mergeCell ref="Q57:Q61"/>
    <mergeCell ref="R57:R61"/>
    <mergeCell ref="S57:S61"/>
    <mergeCell ref="U62:U66"/>
    <mergeCell ref="V62:V66"/>
    <mergeCell ref="W62:W66"/>
    <mergeCell ref="X62:X66"/>
    <mergeCell ref="K62:K66"/>
    <mergeCell ref="L62:L66"/>
    <mergeCell ref="N62:N66"/>
    <mergeCell ref="P62:P66"/>
    <mergeCell ref="Q62:Q66"/>
    <mergeCell ref="S62:S66"/>
    <mergeCell ref="R62:R66"/>
    <mergeCell ref="L57:L61"/>
    <mergeCell ref="N57:N61"/>
    <mergeCell ref="P57:P61"/>
    <mergeCell ref="U47:U51"/>
    <mergeCell ref="V47:V51"/>
    <mergeCell ref="W47:W51"/>
    <mergeCell ref="X47:X51"/>
    <mergeCell ref="N47:N51"/>
    <mergeCell ref="P47:P51"/>
    <mergeCell ref="Q47:Q51"/>
    <mergeCell ref="R47:R51"/>
    <mergeCell ref="S47:S51"/>
    <mergeCell ref="T47:T5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pageSetUpPr fitToPage="1"/>
  </sheetPr>
  <dimension ref="A1:AE61"/>
  <sheetViews>
    <sheetView showGridLines="0" zoomScale="60" zoomScaleNormal="60" workbookViewId="0">
      <selection activeCell="L6" sqref="L6:M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33.75" x14ac:dyDescent="0.2">
      <c r="A12" s="419" t="s">
        <v>375</v>
      </c>
      <c r="B12" s="419" t="s">
        <v>377</v>
      </c>
      <c r="C12" s="419" t="s">
        <v>542</v>
      </c>
      <c r="D12" s="492" t="s">
        <v>589</v>
      </c>
      <c r="E12" s="376" t="s">
        <v>44</v>
      </c>
      <c r="F12" s="351"/>
      <c r="G12" s="351">
        <v>1</v>
      </c>
      <c r="H12" s="354">
        <v>8</v>
      </c>
      <c r="I12" s="401" t="s">
        <v>45</v>
      </c>
      <c r="J12" s="404"/>
      <c r="K12" s="407" t="s">
        <v>374</v>
      </c>
      <c r="L12" s="407" t="s">
        <v>373</v>
      </c>
      <c r="M12" s="7" t="s">
        <v>372</v>
      </c>
      <c r="N12" s="340" t="s">
        <v>98</v>
      </c>
      <c r="O12" s="30">
        <v>3</v>
      </c>
      <c r="P12" s="394">
        <f>((O12*0.6)+(O13*0.1)+(O14*0.1)+(O15*0.1)+(O16*0.1))</f>
        <v>2.8000000000000003</v>
      </c>
      <c r="Q12" s="395">
        <v>2</v>
      </c>
      <c r="R12" s="398">
        <v>5</v>
      </c>
      <c r="S12" s="363">
        <f>P12*Q12*R12</f>
        <v>28.000000000000004</v>
      </c>
      <c r="T12" s="495" t="str">
        <f>+IF(S12&gt;100,"Riesgo_INTOLERABLE",IF(AND(S12&gt;65,S12&lt;=100),"Riesgo_IMPORTANTE",IF(AND(S12&gt;37,S12&lt;=65),"Riesgo_MODERADO",IF(AND(S12&gt;16,S12&lt;=37),"Riesgo_TOLERABLE",IF(AND(S12&gt;=15),"Riesgo_BAJO")))))</f>
        <v>Riesgo_TOLERABLE</v>
      </c>
      <c r="U12" s="328">
        <f>G12/170*1</f>
        <v>5.8823529411764705E-3</v>
      </c>
      <c r="V12" s="369">
        <v>1</v>
      </c>
      <c r="W12" s="370">
        <f>S12*V12</f>
        <v>28.000000000000004</v>
      </c>
      <c r="X12" s="331" t="str">
        <f>+IF(W12&gt;=500,"ALTO",IF(AND(W12&gt;325,W12&lt;=499),"MEDIO",IF(AND(W12&gt;1,W12&lt;=324),"BAJO",)))</f>
        <v>BAJO</v>
      </c>
      <c r="Y12" s="13" t="s">
        <v>26</v>
      </c>
      <c r="Z12" s="4" t="s">
        <v>100</v>
      </c>
      <c r="AA12" s="13" t="s">
        <v>26</v>
      </c>
      <c r="AB12" s="5"/>
    </row>
    <row r="13" spans="1:31" ht="15.75" x14ac:dyDescent="0.25">
      <c r="A13" s="420"/>
      <c r="B13" s="420"/>
      <c r="C13" s="420"/>
      <c r="D13" s="493"/>
      <c r="E13" s="377"/>
      <c r="F13" s="352"/>
      <c r="G13" s="352"/>
      <c r="H13" s="355"/>
      <c r="I13" s="402"/>
      <c r="J13" s="405"/>
      <c r="K13" s="408"/>
      <c r="L13" s="408"/>
      <c r="M13" s="8" t="s">
        <v>53</v>
      </c>
      <c r="N13" s="341"/>
      <c r="O13" s="10">
        <v>1</v>
      </c>
      <c r="P13" s="343"/>
      <c r="Q13" s="396"/>
      <c r="R13" s="399"/>
      <c r="S13" s="364"/>
      <c r="T13" s="496"/>
      <c r="U13" s="329"/>
      <c r="V13" s="430"/>
      <c r="W13" s="371"/>
      <c r="X13" s="332"/>
      <c r="Y13" s="11" t="s">
        <v>27</v>
      </c>
      <c r="Z13" s="3" t="s">
        <v>100</v>
      </c>
      <c r="AA13" s="11" t="s">
        <v>27</v>
      </c>
      <c r="AB13" s="6"/>
    </row>
    <row r="14" spans="1:31" ht="27" x14ac:dyDescent="0.25">
      <c r="A14" s="420"/>
      <c r="B14" s="420"/>
      <c r="C14" s="420"/>
      <c r="D14" s="493"/>
      <c r="E14" s="377"/>
      <c r="F14" s="352"/>
      <c r="G14" s="352"/>
      <c r="H14" s="355"/>
      <c r="I14" s="402"/>
      <c r="J14" s="405"/>
      <c r="K14" s="408"/>
      <c r="L14" s="408"/>
      <c r="M14" s="8" t="s">
        <v>54</v>
      </c>
      <c r="N14" s="341"/>
      <c r="O14" s="10">
        <v>5</v>
      </c>
      <c r="P14" s="343"/>
      <c r="Q14" s="396"/>
      <c r="R14" s="399"/>
      <c r="S14" s="364"/>
      <c r="T14" s="496"/>
      <c r="U14" s="329"/>
      <c r="V14" s="430"/>
      <c r="W14" s="371"/>
      <c r="X14" s="332"/>
      <c r="Y14" s="11" t="s">
        <v>3</v>
      </c>
      <c r="Z14" s="31" t="s">
        <v>100</v>
      </c>
      <c r="AA14" s="11" t="s">
        <v>4</v>
      </c>
      <c r="AB14" s="32"/>
    </row>
    <row r="15" spans="1:31" ht="54" x14ac:dyDescent="0.25">
      <c r="A15" s="420"/>
      <c r="B15" s="420"/>
      <c r="C15" s="420"/>
      <c r="D15" s="493"/>
      <c r="E15" s="377"/>
      <c r="F15" s="352"/>
      <c r="G15" s="352"/>
      <c r="H15" s="355"/>
      <c r="I15" s="402"/>
      <c r="J15" s="405"/>
      <c r="K15" s="408"/>
      <c r="L15" s="408"/>
      <c r="M15" s="8" t="s">
        <v>55</v>
      </c>
      <c r="N15" s="341"/>
      <c r="O15" s="10">
        <v>2</v>
      </c>
      <c r="P15" s="343"/>
      <c r="Q15" s="396"/>
      <c r="R15" s="399"/>
      <c r="S15" s="364"/>
      <c r="T15" s="496"/>
      <c r="U15" s="329"/>
      <c r="V15" s="430"/>
      <c r="W15" s="371"/>
      <c r="X15" s="332"/>
      <c r="Y15" s="11" t="s">
        <v>28</v>
      </c>
      <c r="Z15" s="31" t="s">
        <v>100</v>
      </c>
      <c r="AA15" s="11" t="s">
        <v>28</v>
      </c>
      <c r="AB15" s="32" t="s">
        <v>371</v>
      </c>
    </row>
    <row r="16" spans="1:31" ht="23.25" thickBot="1" x14ac:dyDescent="0.3">
      <c r="A16" s="420"/>
      <c r="B16" s="420"/>
      <c r="C16" s="420"/>
      <c r="D16" s="493"/>
      <c r="E16" s="377"/>
      <c r="F16" s="352"/>
      <c r="G16" s="352"/>
      <c r="H16" s="355"/>
      <c r="I16" s="402"/>
      <c r="J16" s="406"/>
      <c r="K16" s="409"/>
      <c r="L16" s="409"/>
      <c r="M16" s="9" t="s">
        <v>57</v>
      </c>
      <c r="N16" s="342"/>
      <c r="O16" s="33">
        <v>2</v>
      </c>
      <c r="P16" s="344"/>
      <c r="Q16" s="397"/>
      <c r="R16" s="400"/>
      <c r="S16" s="365"/>
      <c r="T16" s="497"/>
      <c r="U16" s="330"/>
      <c r="V16" s="431"/>
      <c r="W16" s="372"/>
      <c r="X16" s="333"/>
      <c r="Y16" s="14" t="s">
        <v>29</v>
      </c>
      <c r="Z16" s="39" t="s">
        <v>100</v>
      </c>
      <c r="AA16" s="14" t="s">
        <v>29</v>
      </c>
      <c r="AB16" s="115" t="s">
        <v>370</v>
      </c>
    </row>
    <row r="17" spans="1:29" s="109" customFormat="1" ht="22.5" x14ac:dyDescent="0.2">
      <c r="A17" s="420"/>
      <c r="B17" s="420"/>
      <c r="C17" s="420"/>
      <c r="D17" s="493"/>
      <c r="E17" s="376" t="s">
        <v>44</v>
      </c>
      <c r="F17" s="378"/>
      <c r="G17" s="351">
        <v>1</v>
      </c>
      <c r="H17" s="354">
        <v>8</v>
      </c>
      <c r="I17" s="402"/>
      <c r="J17" s="357"/>
      <c r="K17" s="334" t="s">
        <v>369</v>
      </c>
      <c r="L17" s="410" t="s">
        <v>368</v>
      </c>
      <c r="M17" s="7" t="s">
        <v>59</v>
      </c>
      <c r="N17" s="340" t="s">
        <v>98</v>
      </c>
      <c r="O17" s="30">
        <v>3</v>
      </c>
      <c r="P17" s="343">
        <f>((O17*0.6)+(O18*0.1)+(O19*0.1)+(O20*0.1)+(O21*0.1))</f>
        <v>2.7</v>
      </c>
      <c r="Q17" s="345">
        <v>1</v>
      </c>
      <c r="R17" s="348">
        <v>2</v>
      </c>
      <c r="S17" s="363">
        <f>P17*Q17*R17</f>
        <v>5.4</v>
      </c>
      <c r="T17" s="385" t="s">
        <v>122</v>
      </c>
      <c r="U17" s="328">
        <f>G17/170*1</f>
        <v>5.8823529411764705E-3</v>
      </c>
      <c r="V17" s="369">
        <v>1</v>
      </c>
      <c r="W17" s="370">
        <f>S17*V17</f>
        <v>5.4</v>
      </c>
      <c r="X17" s="331" t="str">
        <f>+IF(W17&gt;=500,"ALTO",IF(AND(W17&gt;325,W17&lt;=499),"MEDIO",IF(AND(W17&gt;1,W17&lt;=324),"BAJO",)))</f>
        <v>BAJO</v>
      </c>
      <c r="Y17" s="13" t="s">
        <v>26</v>
      </c>
      <c r="Z17" s="4" t="s">
        <v>100</v>
      </c>
      <c r="AA17" s="13" t="s">
        <v>26</v>
      </c>
      <c r="AB17" s="28"/>
    </row>
    <row r="18" spans="1:29" s="109" customFormat="1" ht="15.75" x14ac:dyDescent="0.25">
      <c r="A18" s="420"/>
      <c r="B18" s="420"/>
      <c r="C18" s="420"/>
      <c r="D18" s="493"/>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27" x14ac:dyDescent="0.25">
      <c r="A19" s="420"/>
      <c r="B19" s="420"/>
      <c r="C19" s="420"/>
      <c r="D19" s="493"/>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09" customFormat="1" ht="54" x14ac:dyDescent="0.25">
      <c r="A20" s="420"/>
      <c r="B20" s="420"/>
      <c r="C20" s="420"/>
      <c r="D20" s="493"/>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0"/>
      <c r="D21" s="493"/>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22.5" x14ac:dyDescent="0.2">
      <c r="A22" s="420"/>
      <c r="B22" s="420"/>
      <c r="C22" s="420"/>
      <c r="D22" s="493"/>
      <c r="E22" s="376" t="s">
        <v>44</v>
      </c>
      <c r="F22" s="351"/>
      <c r="G22" s="351">
        <v>1</v>
      </c>
      <c r="H22" s="354">
        <v>8</v>
      </c>
      <c r="I22" s="402"/>
      <c r="J22" s="357"/>
      <c r="K22" s="334" t="s">
        <v>362</v>
      </c>
      <c r="L22" s="337" t="s">
        <v>412</v>
      </c>
      <c r="M22" s="7" t="s">
        <v>61</v>
      </c>
      <c r="N22" s="340"/>
      <c r="O22" s="30">
        <v>3</v>
      </c>
      <c r="P22" s="343">
        <f>((O22*0.6)+(O23*0.1)+(O24*0.1)+(O25*0.1)+(O26*0.1))</f>
        <v>2.7</v>
      </c>
      <c r="Q22" s="345">
        <v>3</v>
      </c>
      <c r="R22" s="348">
        <v>4</v>
      </c>
      <c r="S22" s="363">
        <f>P22*Q22*R22</f>
        <v>32.400000000000006</v>
      </c>
      <c r="T22" s="366" t="str">
        <f>+IF(S22&gt;100,"Riesgo_INTOLERABLE",IF(AND(S22&gt;65,S22&lt;=100),"Riesgo_IMPORTANTE",IF(AND(S22&gt;37,S22&lt;=65),"Riesgo_MODERADO",IF(AND(S22&gt;16,S22&lt;=37),"Riesgo_TOLERABLE",IF(AND(S22&gt;=15),"Riesgo_BAJO")))))</f>
        <v>Riesgo_TOLERABLE</v>
      </c>
      <c r="U22" s="328">
        <f>G22/170*1</f>
        <v>5.8823529411764705E-3</v>
      </c>
      <c r="V22" s="369">
        <v>1</v>
      </c>
      <c r="W22" s="370">
        <f>S22*V22</f>
        <v>32.400000000000006</v>
      </c>
      <c r="X22" s="331" t="str">
        <f>+IF(W22&gt;=500,"ALTO",IF(AND(W22&gt;325,W22&lt;=499),"MEDIO",IF(AND(W22&gt;1,W22&lt;=324),"BAJO",)))</f>
        <v>BAJO</v>
      </c>
      <c r="Y22" s="13" t="s">
        <v>26</v>
      </c>
      <c r="Z22" s="4" t="s">
        <v>100</v>
      </c>
      <c r="AA22" s="13" t="s">
        <v>26</v>
      </c>
      <c r="AB22" s="28"/>
    </row>
    <row r="23" spans="1:29" s="109" customFormat="1" ht="15.75" x14ac:dyDescent="0.25">
      <c r="A23" s="420"/>
      <c r="B23" s="420"/>
      <c r="C23" s="420"/>
      <c r="D23" s="493"/>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27" x14ac:dyDescent="0.25">
      <c r="A24" s="420"/>
      <c r="B24" s="420"/>
      <c r="C24" s="420"/>
      <c r="D24" s="493"/>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413</v>
      </c>
    </row>
    <row r="25" spans="1:29" s="109" customFormat="1" ht="54" x14ac:dyDescent="0.25">
      <c r="A25" s="420"/>
      <c r="B25" s="420"/>
      <c r="C25" s="420"/>
      <c r="D25" s="493"/>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0"/>
      <c r="D26" s="493"/>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45" x14ac:dyDescent="0.2">
      <c r="A27" s="420"/>
      <c r="B27" s="420"/>
      <c r="C27" s="420"/>
      <c r="D27" s="493"/>
      <c r="E27" s="376" t="s">
        <v>44</v>
      </c>
      <c r="F27" s="378"/>
      <c r="G27" s="351">
        <v>1</v>
      </c>
      <c r="H27" s="354">
        <v>8</v>
      </c>
      <c r="I27" s="402"/>
      <c r="J27" s="357"/>
      <c r="K27" s="334" t="s">
        <v>355</v>
      </c>
      <c r="L27" s="337" t="s">
        <v>414</v>
      </c>
      <c r="M27" s="7" t="s">
        <v>66</v>
      </c>
      <c r="N27" s="340" t="s">
        <v>98</v>
      </c>
      <c r="O27" s="30">
        <v>6</v>
      </c>
      <c r="P27" s="343">
        <f>((O27*0.6)+(O28*0.1)+(O29*0.1)+(O30*0.1)+(O31*0.1))</f>
        <v>5.8999999999999986</v>
      </c>
      <c r="Q27" s="345">
        <v>2</v>
      </c>
      <c r="R27" s="348">
        <v>1</v>
      </c>
      <c r="S27" s="363">
        <f>P27*Q27*R27</f>
        <v>11.799999999999997</v>
      </c>
      <c r="T27" s="385" t="s">
        <v>126</v>
      </c>
      <c r="U27" s="328">
        <f>G27/170*1</f>
        <v>5.8823529411764705E-3</v>
      </c>
      <c r="V27" s="369">
        <v>1</v>
      </c>
      <c r="W27" s="370">
        <f>S27*V27</f>
        <v>11.799999999999997</v>
      </c>
      <c r="X27" s="331" t="str">
        <f>+IF(W27&gt;=500,"ALTO",IF(AND(W27&gt;325,W27&lt;=499),"MEDIO",IF(AND(W27&gt;1,W27&lt;=324),"BAJO",)))</f>
        <v>BAJO</v>
      </c>
      <c r="Y27" s="13" t="s">
        <v>26</v>
      </c>
      <c r="Z27" s="114" t="s">
        <v>100</v>
      </c>
      <c r="AA27" s="13" t="s">
        <v>26</v>
      </c>
      <c r="AB27" s="32"/>
    </row>
    <row r="28" spans="1:29" s="109" customFormat="1" ht="22.5" x14ac:dyDescent="0.25">
      <c r="A28" s="420"/>
      <c r="B28" s="420"/>
      <c r="C28" s="420"/>
      <c r="D28" s="493"/>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27" x14ac:dyDescent="0.25">
      <c r="A29" s="420"/>
      <c r="B29" s="420"/>
      <c r="C29" s="420"/>
      <c r="D29" s="493"/>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54" x14ac:dyDescent="0.25">
      <c r="A30" s="420"/>
      <c r="B30" s="420"/>
      <c r="C30" s="420"/>
      <c r="D30" s="493"/>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thickBot="1" x14ac:dyDescent="0.3">
      <c r="A31" s="420"/>
      <c r="B31" s="420"/>
      <c r="C31" s="420"/>
      <c r="D31" s="493"/>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33.75" x14ac:dyDescent="0.2">
      <c r="A32" s="420"/>
      <c r="B32" s="420"/>
      <c r="C32" s="420"/>
      <c r="D32" s="493"/>
      <c r="E32" s="376" t="s">
        <v>44</v>
      </c>
      <c r="F32" s="378"/>
      <c r="G32" s="351">
        <v>1</v>
      </c>
      <c r="H32" s="354">
        <v>8</v>
      </c>
      <c r="I32" s="402"/>
      <c r="J32" s="357"/>
      <c r="K32" s="334" t="s">
        <v>70</v>
      </c>
      <c r="L32" s="337" t="s">
        <v>415</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5.8823529411764705E-3</v>
      </c>
      <c r="V32" s="369">
        <v>1</v>
      </c>
      <c r="W32" s="370">
        <f>S32*V32</f>
        <v>20.8</v>
      </c>
      <c r="X32" s="331" t="s">
        <v>126</v>
      </c>
      <c r="Y32" s="13" t="s">
        <v>26</v>
      </c>
      <c r="Z32" s="4" t="s">
        <v>100</v>
      </c>
      <c r="AA32" s="13" t="s">
        <v>26</v>
      </c>
      <c r="AB32" s="110"/>
    </row>
    <row r="33" spans="1:28" s="109" customFormat="1" ht="15.75" x14ac:dyDescent="0.25">
      <c r="A33" s="420"/>
      <c r="B33" s="420"/>
      <c r="C33" s="420"/>
      <c r="D33" s="493"/>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27" x14ac:dyDescent="0.25">
      <c r="A34" s="420"/>
      <c r="B34" s="420"/>
      <c r="C34" s="420"/>
      <c r="D34" s="493"/>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54" x14ac:dyDescent="0.25">
      <c r="A35" s="420"/>
      <c r="B35" s="420"/>
      <c r="C35" s="420"/>
      <c r="D35" s="493"/>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34.5" thickBot="1" x14ac:dyDescent="0.3">
      <c r="A36" s="420"/>
      <c r="B36" s="420"/>
      <c r="C36" s="420"/>
      <c r="D36" s="493"/>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22.5" x14ac:dyDescent="0.2">
      <c r="A37" s="420"/>
      <c r="B37" s="420"/>
      <c r="C37" s="420"/>
      <c r="D37" s="493"/>
      <c r="E37" s="376" t="s">
        <v>44</v>
      </c>
      <c r="F37" s="378"/>
      <c r="G37" s="351">
        <v>1</v>
      </c>
      <c r="H37" s="354">
        <v>8</v>
      </c>
      <c r="I37" s="388"/>
      <c r="J37" s="357"/>
      <c r="K37" s="334" t="s">
        <v>47</v>
      </c>
      <c r="L37" s="337" t="s">
        <v>392</v>
      </c>
      <c r="M37" s="7" t="s">
        <v>342</v>
      </c>
      <c r="N37" s="340" t="s">
        <v>98</v>
      </c>
      <c r="O37" s="30">
        <v>1</v>
      </c>
      <c r="P37" s="343">
        <f>((O37*0.6)+(O38*0.1)+(O39*0.1)+(O40*0.1)+(O41*0.1))</f>
        <v>0.99999999999999989</v>
      </c>
      <c r="Q37" s="345">
        <v>2</v>
      </c>
      <c r="R37" s="348">
        <v>5</v>
      </c>
      <c r="S37" s="363">
        <f>P37*Q37*R37</f>
        <v>9.9999999999999982</v>
      </c>
      <c r="T37" s="385" t="s">
        <v>122</v>
      </c>
      <c r="U37" s="328">
        <f>G37/170*1</f>
        <v>5.8823529411764705E-3</v>
      </c>
      <c r="V37" s="369">
        <v>1</v>
      </c>
      <c r="W37" s="370">
        <f>S37*V37</f>
        <v>9.9999999999999982</v>
      </c>
      <c r="X37" s="331" t="str">
        <f>+IF(W37&gt;=500,"ALTO",IF(AND(W37&gt;325,W37&lt;=499),"MEDIO",IF(AND(W37&gt;1,W37&lt;=324),"BAJO",)))</f>
        <v>BAJO</v>
      </c>
      <c r="Y37" s="13" t="s">
        <v>26</v>
      </c>
      <c r="Z37" s="4" t="s">
        <v>100</v>
      </c>
      <c r="AA37" s="13" t="s">
        <v>26</v>
      </c>
      <c r="AB37" s="110"/>
    </row>
    <row r="38" spans="1:28" s="109" customFormat="1" ht="15.75" x14ac:dyDescent="0.25">
      <c r="A38" s="420"/>
      <c r="B38" s="420"/>
      <c r="C38" s="420"/>
      <c r="D38" s="493"/>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27" x14ac:dyDescent="0.25">
      <c r="A39" s="420"/>
      <c r="B39" s="420"/>
      <c r="C39" s="420"/>
      <c r="D39" s="493"/>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t="s">
        <v>340</v>
      </c>
    </row>
    <row r="40" spans="1:28" s="109" customFormat="1" ht="54" x14ac:dyDescent="0.25">
      <c r="A40" s="420"/>
      <c r="B40" s="420"/>
      <c r="C40" s="420"/>
      <c r="D40" s="493"/>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thickBot="1" x14ac:dyDescent="0.3">
      <c r="A41" s="420"/>
      <c r="B41" s="420"/>
      <c r="C41" s="420"/>
      <c r="D41" s="493"/>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417</v>
      </c>
      <c r="AA41" s="14" t="s">
        <v>29</v>
      </c>
      <c r="AB41" s="35" t="s">
        <v>418</v>
      </c>
    </row>
    <row r="42" spans="1:28" s="109" customFormat="1" ht="22.5" x14ac:dyDescent="0.2">
      <c r="A42" s="420"/>
      <c r="B42" s="420"/>
      <c r="C42" s="420"/>
      <c r="D42" s="493"/>
      <c r="E42" s="376" t="s">
        <v>44</v>
      </c>
      <c r="F42" s="378"/>
      <c r="G42" s="351">
        <v>1</v>
      </c>
      <c r="H42" s="354">
        <v>8</v>
      </c>
      <c r="I42" s="389"/>
      <c r="J42" s="357"/>
      <c r="K42" s="334" t="s">
        <v>82</v>
      </c>
      <c r="L42" s="337" t="s">
        <v>337</v>
      </c>
      <c r="M42" s="7" t="s">
        <v>336</v>
      </c>
      <c r="N42" s="340" t="s">
        <v>98</v>
      </c>
      <c r="O42" s="30">
        <v>2</v>
      </c>
      <c r="P42" s="343">
        <f>((O42*0.6)+(O43*0.1)+(O44*0.1)+(O45*0.1)+(O46*0.1))</f>
        <v>1.7000000000000002</v>
      </c>
      <c r="Q42" s="345">
        <v>2</v>
      </c>
      <c r="R42" s="348">
        <v>5</v>
      </c>
      <c r="S42" s="363">
        <f>P42*Q42*R42</f>
        <v>17</v>
      </c>
      <c r="T42" s="385" t="s">
        <v>122</v>
      </c>
      <c r="U42" s="328">
        <f>G42/170*1</f>
        <v>5.8823529411764705E-3</v>
      </c>
      <c r="V42" s="369">
        <v>1</v>
      </c>
      <c r="W42" s="370">
        <f>S42*V42</f>
        <v>17</v>
      </c>
      <c r="X42" s="331" t="str">
        <f>+IF(W42&gt;=500,"ALTO",IF(AND(W42&gt;325,W42&lt;=499),"MEDIO",IF(AND(W42&gt;1,W42&lt;=324),"BAJO",)))</f>
        <v>BAJO</v>
      </c>
      <c r="Y42" s="13" t="s">
        <v>26</v>
      </c>
      <c r="Z42" s="4" t="s">
        <v>100</v>
      </c>
      <c r="AA42" s="13" t="s">
        <v>26</v>
      </c>
      <c r="AB42" s="110"/>
    </row>
    <row r="43" spans="1:28" s="109" customFormat="1" ht="15.75" x14ac:dyDescent="0.25">
      <c r="A43" s="420"/>
      <c r="B43" s="420"/>
      <c r="C43" s="420"/>
      <c r="D43" s="493"/>
      <c r="E43" s="377"/>
      <c r="F43" s="379"/>
      <c r="G43" s="352"/>
      <c r="H43" s="355"/>
      <c r="I43" s="389"/>
      <c r="J43" s="358"/>
      <c r="K43" s="335"/>
      <c r="L43" s="383"/>
      <c r="M43" s="8" t="s">
        <v>60</v>
      </c>
      <c r="N43" s="341"/>
      <c r="O43" s="10">
        <v>1</v>
      </c>
      <c r="P43" s="343"/>
      <c r="Q43" s="346"/>
      <c r="R43" s="349"/>
      <c r="S43" s="364"/>
      <c r="T43" s="386"/>
      <c r="U43" s="329"/>
      <c r="V43" s="329"/>
      <c r="W43" s="371"/>
      <c r="X43" s="332"/>
      <c r="Y43" s="11" t="s">
        <v>27</v>
      </c>
      <c r="Z43" s="3" t="s">
        <v>100</v>
      </c>
      <c r="AA43" s="11" t="s">
        <v>27</v>
      </c>
      <c r="AB43" s="29"/>
    </row>
    <row r="44" spans="1:28" s="109" customFormat="1" ht="27" x14ac:dyDescent="0.25">
      <c r="A44" s="420"/>
      <c r="B44" s="420"/>
      <c r="C44" s="420"/>
      <c r="D44" s="493"/>
      <c r="E44" s="377"/>
      <c r="F44" s="379"/>
      <c r="G44" s="352"/>
      <c r="H44" s="355"/>
      <c r="I44" s="389"/>
      <c r="J44" s="358"/>
      <c r="K44" s="335"/>
      <c r="L44" s="383"/>
      <c r="M44" s="8" t="s">
        <v>335</v>
      </c>
      <c r="N44" s="341"/>
      <c r="O44" s="10">
        <v>1</v>
      </c>
      <c r="P44" s="343"/>
      <c r="Q44" s="346"/>
      <c r="R44" s="349"/>
      <c r="S44" s="364"/>
      <c r="T44" s="386"/>
      <c r="U44" s="329"/>
      <c r="V44" s="329"/>
      <c r="W44" s="371"/>
      <c r="X44" s="332"/>
      <c r="Y44" s="11" t="s">
        <v>4</v>
      </c>
      <c r="Z44" s="111" t="s">
        <v>100</v>
      </c>
      <c r="AA44" s="11" t="s">
        <v>36</v>
      </c>
      <c r="AB44" s="32"/>
    </row>
    <row r="45" spans="1:28" s="109" customFormat="1" ht="54" x14ac:dyDescent="0.25">
      <c r="A45" s="420"/>
      <c r="B45" s="420"/>
      <c r="C45" s="420"/>
      <c r="D45" s="493"/>
      <c r="E45" s="377"/>
      <c r="F45" s="379"/>
      <c r="G45" s="352"/>
      <c r="H45" s="355"/>
      <c r="I45" s="389"/>
      <c r="J45" s="358"/>
      <c r="K45" s="335"/>
      <c r="L45" s="383"/>
      <c r="M45" s="8" t="s">
        <v>55</v>
      </c>
      <c r="N45" s="341"/>
      <c r="O45" s="10">
        <v>1</v>
      </c>
      <c r="P45" s="343"/>
      <c r="Q45" s="346"/>
      <c r="R45" s="349"/>
      <c r="S45" s="364"/>
      <c r="T45" s="386"/>
      <c r="U45" s="329"/>
      <c r="V45" s="329"/>
      <c r="W45" s="371"/>
      <c r="X45" s="332"/>
      <c r="Y45" s="11" t="s">
        <v>28</v>
      </c>
      <c r="Z45" s="31" t="s">
        <v>334</v>
      </c>
      <c r="AA45" s="11" t="s">
        <v>28</v>
      </c>
      <c r="AB45" s="32" t="s">
        <v>333</v>
      </c>
    </row>
    <row r="46" spans="1:28" s="109" customFormat="1" ht="45.75" thickBot="1" x14ac:dyDescent="0.3">
      <c r="A46" s="420"/>
      <c r="B46" s="420"/>
      <c r="C46" s="420"/>
      <c r="D46" s="493"/>
      <c r="E46" s="377"/>
      <c r="F46" s="379"/>
      <c r="G46" s="352"/>
      <c r="H46" s="355"/>
      <c r="I46" s="389"/>
      <c r="J46" s="380"/>
      <c r="K46" s="336"/>
      <c r="L46" s="384"/>
      <c r="M46" s="9" t="s">
        <v>57</v>
      </c>
      <c r="N46" s="342"/>
      <c r="O46" s="33">
        <v>2</v>
      </c>
      <c r="P46" s="344"/>
      <c r="Q46" s="347"/>
      <c r="R46" s="350"/>
      <c r="S46" s="365"/>
      <c r="T46" s="387"/>
      <c r="U46" s="330"/>
      <c r="V46" s="330"/>
      <c r="W46" s="372"/>
      <c r="X46" s="333"/>
      <c r="Y46" s="14" t="s">
        <v>29</v>
      </c>
      <c r="Z46" s="45" t="s">
        <v>332</v>
      </c>
      <c r="AA46" s="14" t="s">
        <v>29</v>
      </c>
      <c r="AB46" s="35" t="s">
        <v>331</v>
      </c>
    </row>
    <row r="47" spans="1:28" s="109" customFormat="1" ht="45" x14ac:dyDescent="0.2">
      <c r="A47" s="420"/>
      <c r="B47" s="420"/>
      <c r="C47" s="420"/>
      <c r="D47" s="493"/>
      <c r="E47" s="376" t="s">
        <v>44</v>
      </c>
      <c r="F47" s="378"/>
      <c r="G47" s="351">
        <v>1</v>
      </c>
      <c r="H47" s="354">
        <v>8</v>
      </c>
      <c r="I47" s="389"/>
      <c r="J47" s="357"/>
      <c r="K47" s="334" t="s">
        <v>92</v>
      </c>
      <c r="L47" s="381" t="s">
        <v>419</v>
      </c>
      <c r="M47" s="7" t="s">
        <v>96</v>
      </c>
      <c r="N47" s="340" t="s">
        <v>98</v>
      </c>
      <c r="O47" s="30">
        <v>3</v>
      </c>
      <c r="P47" s="343">
        <f>((O47*0.6)+(O48*0.1)+(O49*0.1)+(O50*0.1)+(O51*0.1))</f>
        <v>2.6</v>
      </c>
      <c r="Q47" s="345">
        <v>2</v>
      </c>
      <c r="R47" s="348">
        <v>5</v>
      </c>
      <c r="S47" s="363">
        <f>P47*Q47*R47</f>
        <v>26</v>
      </c>
      <c r="T47" s="495" t="str">
        <f>+IF(S47&gt;100,"Riesgo_ INTOLERABLE",IF(AND(S47&gt;65,S47&lt;=100),"Riesgo_ IMPORTANTE",IF(AND(S47&gt;37,S47&lt;=65),"Riesgo_ MODERADO",IF(AND(S47&gt;16,S47&lt;=37),"Riesgo_ TOLERABLE",IF(AND(S47&gt;=15),"Riesgo_BAJO")))))</f>
        <v>Riesgo_ TOLERABLE</v>
      </c>
      <c r="U47" s="328">
        <f>G47/170*1</f>
        <v>5.8823529411764705E-3</v>
      </c>
      <c r="V47" s="369">
        <v>1</v>
      </c>
      <c r="W47" s="370">
        <f>S47*V47</f>
        <v>26</v>
      </c>
      <c r="X47" s="331" t="str">
        <f>+IF(W47&gt;=500,"ALTO",IF(AND(W47&gt;325,W47&lt;=499),"MEDIO",IF(AND(W47&gt;1,W47&lt;=324),"BAJO",)))</f>
        <v>BAJO</v>
      </c>
      <c r="Y47" s="13" t="s">
        <v>26</v>
      </c>
      <c r="Z47" s="4" t="s">
        <v>100</v>
      </c>
      <c r="AA47" s="13" t="s">
        <v>26</v>
      </c>
      <c r="AB47" s="110"/>
    </row>
    <row r="48" spans="1:28" s="109" customFormat="1" ht="15.75" x14ac:dyDescent="0.25">
      <c r="A48" s="420"/>
      <c r="B48" s="420"/>
      <c r="C48" s="420"/>
      <c r="D48" s="493"/>
      <c r="E48" s="377"/>
      <c r="F48" s="379"/>
      <c r="G48" s="352"/>
      <c r="H48" s="355"/>
      <c r="I48" s="389"/>
      <c r="J48" s="358"/>
      <c r="K48" s="335"/>
      <c r="L48" s="381"/>
      <c r="M48" s="8" t="s">
        <v>93</v>
      </c>
      <c r="N48" s="341"/>
      <c r="O48" s="10">
        <v>3</v>
      </c>
      <c r="P48" s="343"/>
      <c r="Q48" s="346"/>
      <c r="R48" s="349"/>
      <c r="S48" s="364"/>
      <c r="T48" s="496"/>
      <c r="U48" s="329"/>
      <c r="V48" s="329"/>
      <c r="W48" s="371"/>
      <c r="X48" s="332"/>
      <c r="Y48" s="11" t="s">
        <v>27</v>
      </c>
      <c r="Z48" s="3" t="s">
        <v>100</v>
      </c>
      <c r="AA48" s="11" t="s">
        <v>27</v>
      </c>
      <c r="AB48" s="29"/>
    </row>
    <row r="49" spans="1:28" s="109" customFormat="1" ht="27" x14ac:dyDescent="0.25">
      <c r="A49" s="420"/>
      <c r="B49" s="420"/>
      <c r="C49" s="420"/>
      <c r="D49" s="493"/>
      <c r="E49" s="377"/>
      <c r="F49" s="379"/>
      <c r="G49" s="352"/>
      <c r="H49" s="355"/>
      <c r="I49" s="389"/>
      <c r="J49" s="358"/>
      <c r="K49" s="335"/>
      <c r="L49" s="381"/>
      <c r="M49" s="8" t="s">
        <v>76</v>
      </c>
      <c r="N49" s="341"/>
      <c r="O49" s="10">
        <v>2</v>
      </c>
      <c r="P49" s="343"/>
      <c r="Q49" s="346"/>
      <c r="R49" s="349"/>
      <c r="S49" s="364"/>
      <c r="T49" s="496"/>
      <c r="U49" s="329"/>
      <c r="V49" s="329"/>
      <c r="W49" s="371"/>
      <c r="X49" s="332"/>
      <c r="Y49" s="11" t="s">
        <v>4</v>
      </c>
      <c r="Z49" s="31" t="s">
        <v>329</v>
      </c>
      <c r="AA49" s="11" t="s">
        <v>36</v>
      </c>
      <c r="AB49" s="43" t="s">
        <v>127</v>
      </c>
    </row>
    <row r="50" spans="1:28" s="109" customFormat="1" ht="54" x14ac:dyDescent="0.25">
      <c r="A50" s="420"/>
      <c r="B50" s="420"/>
      <c r="C50" s="420"/>
      <c r="D50" s="493"/>
      <c r="E50" s="377"/>
      <c r="F50" s="379"/>
      <c r="G50" s="352"/>
      <c r="H50" s="355"/>
      <c r="I50" s="389"/>
      <c r="J50" s="358"/>
      <c r="K50" s="335"/>
      <c r="L50" s="381"/>
      <c r="M50" s="8" t="s">
        <v>77</v>
      </c>
      <c r="N50" s="341"/>
      <c r="O50" s="10">
        <v>1</v>
      </c>
      <c r="P50" s="343"/>
      <c r="Q50" s="346"/>
      <c r="R50" s="349"/>
      <c r="S50" s="364"/>
      <c r="T50" s="496"/>
      <c r="U50" s="329"/>
      <c r="V50" s="329"/>
      <c r="W50" s="371"/>
      <c r="X50" s="332"/>
      <c r="Y50" s="11" t="s">
        <v>28</v>
      </c>
      <c r="Z50" s="31" t="s">
        <v>117</v>
      </c>
      <c r="AA50" s="11" t="s">
        <v>28</v>
      </c>
      <c r="AB50" s="32" t="s">
        <v>328</v>
      </c>
    </row>
    <row r="51" spans="1:28" s="109" customFormat="1" ht="45.75" thickBot="1" x14ac:dyDescent="0.3">
      <c r="A51" s="420"/>
      <c r="B51" s="420"/>
      <c r="C51" s="420"/>
      <c r="D51" s="493"/>
      <c r="E51" s="377"/>
      <c r="F51" s="379"/>
      <c r="G51" s="352"/>
      <c r="H51" s="355"/>
      <c r="I51" s="389"/>
      <c r="J51" s="380"/>
      <c r="K51" s="336"/>
      <c r="L51" s="382"/>
      <c r="M51" s="9" t="s">
        <v>57</v>
      </c>
      <c r="N51" s="342"/>
      <c r="O51" s="33">
        <v>2</v>
      </c>
      <c r="P51" s="344"/>
      <c r="Q51" s="347"/>
      <c r="R51" s="350"/>
      <c r="S51" s="365"/>
      <c r="T51" s="497"/>
      <c r="U51" s="330"/>
      <c r="V51" s="330"/>
      <c r="W51" s="372"/>
      <c r="X51" s="333"/>
      <c r="Y51" s="14" t="s">
        <v>29</v>
      </c>
      <c r="Z51" s="45" t="s">
        <v>100</v>
      </c>
      <c r="AA51" s="14" t="s">
        <v>29</v>
      </c>
      <c r="AB51" s="32" t="s">
        <v>116</v>
      </c>
    </row>
    <row r="52" spans="1:28" s="109" customFormat="1" ht="78.75" x14ac:dyDescent="0.2">
      <c r="A52" s="420"/>
      <c r="B52" s="420"/>
      <c r="C52" s="420"/>
      <c r="D52" s="493"/>
      <c r="E52" s="376" t="s">
        <v>44</v>
      </c>
      <c r="F52" s="378"/>
      <c r="G52" s="351">
        <v>1</v>
      </c>
      <c r="H52" s="354">
        <v>8</v>
      </c>
      <c r="I52" s="389"/>
      <c r="J52" s="357"/>
      <c r="K52" s="334" t="s">
        <v>51</v>
      </c>
      <c r="L52" s="337" t="s">
        <v>326</v>
      </c>
      <c r="M52" s="7" t="s">
        <v>325</v>
      </c>
      <c r="N52" s="340" t="s">
        <v>98</v>
      </c>
      <c r="O52" s="30">
        <v>5</v>
      </c>
      <c r="P52" s="343">
        <f>((O52*0.6)+(O53*0.1)+(O54*0.1)+(O55*0.1)+(O56*0.1))</f>
        <v>3.8000000000000003</v>
      </c>
      <c r="Q52" s="345">
        <v>2</v>
      </c>
      <c r="R52" s="348">
        <v>6</v>
      </c>
      <c r="S52" s="363">
        <f>P52*Q52*R52</f>
        <v>45.6</v>
      </c>
      <c r="T52" s="495" t="str">
        <f>+IF(S52&gt;100,"Riesgo_ INTOLERABLE",IF(AND(S52&gt;65,S52&lt;=100),"Riesgo_ IMPORTANTE",IF(AND(S52&gt;37,S52&lt;=65),"Riesgo_ MODERADO",IF(AND(S52&gt;16,S52&lt;=37),"Riesgo_ TOLERABLE",IF(AND(S52&gt;=15),"Riesgo_BAJO")))))</f>
        <v>Riesgo_ MODERADO</v>
      </c>
      <c r="U52" s="328">
        <f>G52/170*1</f>
        <v>5.8823529411764705E-3</v>
      </c>
      <c r="V52" s="369">
        <v>1</v>
      </c>
      <c r="W52" s="370">
        <f>S52*V52</f>
        <v>45.6</v>
      </c>
      <c r="X52" s="498" t="s">
        <v>125</v>
      </c>
      <c r="Y52" s="13" t="s">
        <v>26</v>
      </c>
      <c r="Z52" s="4" t="s">
        <v>100</v>
      </c>
      <c r="AA52" s="13" t="s">
        <v>26</v>
      </c>
      <c r="AB52" s="110"/>
    </row>
    <row r="53" spans="1:28" s="109" customFormat="1" ht="15.75" x14ac:dyDescent="0.25">
      <c r="A53" s="420"/>
      <c r="B53" s="420"/>
      <c r="C53" s="420"/>
      <c r="D53" s="493"/>
      <c r="E53" s="377"/>
      <c r="F53" s="379"/>
      <c r="G53" s="352"/>
      <c r="H53" s="355"/>
      <c r="I53" s="389"/>
      <c r="J53" s="358"/>
      <c r="K53" s="335"/>
      <c r="L53" s="338"/>
      <c r="M53" s="8" t="s">
        <v>60</v>
      </c>
      <c r="N53" s="341"/>
      <c r="O53" s="10">
        <v>1</v>
      </c>
      <c r="P53" s="343"/>
      <c r="Q53" s="346"/>
      <c r="R53" s="349"/>
      <c r="S53" s="364"/>
      <c r="T53" s="496"/>
      <c r="U53" s="329"/>
      <c r="V53" s="329"/>
      <c r="W53" s="371"/>
      <c r="X53" s="499"/>
      <c r="Y53" s="11" t="s">
        <v>27</v>
      </c>
      <c r="Z53" s="3" t="s">
        <v>100</v>
      </c>
      <c r="AA53" s="11" t="s">
        <v>27</v>
      </c>
      <c r="AB53" s="29"/>
    </row>
    <row r="54" spans="1:28" s="109" customFormat="1" ht="56.25" x14ac:dyDescent="0.25">
      <c r="A54" s="420"/>
      <c r="B54" s="420"/>
      <c r="C54" s="420"/>
      <c r="D54" s="493"/>
      <c r="E54" s="377"/>
      <c r="F54" s="379"/>
      <c r="G54" s="352"/>
      <c r="H54" s="355"/>
      <c r="I54" s="389"/>
      <c r="J54" s="358"/>
      <c r="K54" s="335"/>
      <c r="L54" s="338"/>
      <c r="M54" s="8" t="s">
        <v>89</v>
      </c>
      <c r="N54" s="341"/>
      <c r="O54" s="10">
        <v>2</v>
      </c>
      <c r="P54" s="343"/>
      <c r="Q54" s="346"/>
      <c r="R54" s="349"/>
      <c r="S54" s="364"/>
      <c r="T54" s="496"/>
      <c r="U54" s="329"/>
      <c r="V54" s="329"/>
      <c r="W54" s="371"/>
      <c r="X54" s="499"/>
      <c r="Y54" s="11" t="s">
        <v>4</v>
      </c>
      <c r="Z54" s="38" t="s">
        <v>100</v>
      </c>
      <c r="AA54" s="11" t="s">
        <v>36</v>
      </c>
      <c r="AB54" s="32" t="s">
        <v>324</v>
      </c>
    </row>
    <row r="55" spans="1:28" s="109" customFormat="1" ht="54" x14ac:dyDescent="0.25">
      <c r="A55" s="420"/>
      <c r="B55" s="420"/>
      <c r="C55" s="420"/>
      <c r="D55" s="493"/>
      <c r="E55" s="377"/>
      <c r="F55" s="379"/>
      <c r="G55" s="352"/>
      <c r="H55" s="355"/>
      <c r="I55" s="389"/>
      <c r="J55" s="358"/>
      <c r="K55" s="335"/>
      <c r="L55" s="338"/>
      <c r="M55" s="8" t="s">
        <v>323</v>
      </c>
      <c r="N55" s="341"/>
      <c r="O55" s="10">
        <v>1</v>
      </c>
      <c r="P55" s="343"/>
      <c r="Q55" s="346"/>
      <c r="R55" s="349"/>
      <c r="S55" s="364"/>
      <c r="T55" s="496"/>
      <c r="U55" s="329"/>
      <c r="V55" s="329"/>
      <c r="W55" s="371"/>
      <c r="X55" s="499"/>
      <c r="Y55" s="11" t="s">
        <v>28</v>
      </c>
      <c r="Z55" s="38" t="s">
        <v>420</v>
      </c>
      <c r="AA55" s="11" t="s">
        <v>28</v>
      </c>
      <c r="AB55" s="32" t="s">
        <v>119</v>
      </c>
    </row>
    <row r="56" spans="1:28" s="109" customFormat="1" ht="57" thickBot="1" x14ac:dyDescent="0.3">
      <c r="A56" s="420"/>
      <c r="B56" s="420"/>
      <c r="C56" s="420"/>
      <c r="D56" s="493"/>
      <c r="E56" s="377"/>
      <c r="F56" s="379"/>
      <c r="G56" s="352"/>
      <c r="H56" s="355"/>
      <c r="I56" s="389"/>
      <c r="J56" s="380"/>
      <c r="K56" s="336"/>
      <c r="L56" s="339"/>
      <c r="M56" s="9" t="s">
        <v>90</v>
      </c>
      <c r="N56" s="342"/>
      <c r="O56" s="33">
        <v>4</v>
      </c>
      <c r="P56" s="344"/>
      <c r="Q56" s="347"/>
      <c r="R56" s="350"/>
      <c r="S56" s="365"/>
      <c r="T56" s="497"/>
      <c r="U56" s="330"/>
      <c r="V56" s="330"/>
      <c r="W56" s="372"/>
      <c r="X56" s="500"/>
      <c r="Y56" s="14" t="s">
        <v>29</v>
      </c>
      <c r="Z56" s="38" t="s">
        <v>100</v>
      </c>
      <c r="AA56" s="11" t="s">
        <v>29</v>
      </c>
      <c r="AB56" s="32" t="s">
        <v>124</v>
      </c>
    </row>
    <row r="57" spans="1:28" s="109" customFormat="1" ht="33.75" x14ac:dyDescent="0.2">
      <c r="A57" s="420"/>
      <c r="B57" s="420"/>
      <c r="C57" s="420"/>
      <c r="D57" s="493"/>
      <c r="E57" s="376" t="s">
        <v>44</v>
      </c>
      <c r="F57" s="378"/>
      <c r="G57" s="351">
        <v>1</v>
      </c>
      <c r="H57" s="354">
        <v>8</v>
      </c>
      <c r="I57" s="389"/>
      <c r="J57" s="357"/>
      <c r="K57" s="334" t="s">
        <v>52</v>
      </c>
      <c r="L57" s="361" t="s">
        <v>421</v>
      </c>
      <c r="M57" s="7" t="s">
        <v>320</v>
      </c>
      <c r="N57" s="340" t="s">
        <v>98</v>
      </c>
      <c r="O57" s="30">
        <v>3</v>
      </c>
      <c r="P57" s="343">
        <f>((O57*0.6)+(O58*0.1)+(O59*0.1)+(O60*0.1)+(O61*0.1))</f>
        <v>2.5</v>
      </c>
      <c r="Q57" s="345">
        <v>3</v>
      </c>
      <c r="R57" s="348">
        <v>6</v>
      </c>
      <c r="S57" s="363">
        <f>P57*Q57*R57</f>
        <v>45</v>
      </c>
      <c r="T57" s="495" t="str">
        <f>+IF(S57&gt;100,"Riesgo_ INTOLERABLE",IF(AND(S57&gt;65,S57&lt;=100),"Riesgo_ IMPORTANTE",IF(AND(S57&gt;37,S57&lt;=65),"Riesgo_ MODERADO",IF(AND(S57&gt;16,S57&lt;=37),"Riesgo_ TOLERABLE",IF(AND(S57&gt;=15),"Riesgo_BAJO")))))</f>
        <v>Riesgo_ MODERADO</v>
      </c>
      <c r="U57" s="328">
        <f>G57/170*1</f>
        <v>5.8823529411764705E-3</v>
      </c>
      <c r="V57" s="369">
        <v>1</v>
      </c>
      <c r="W57" s="370">
        <f>S57*V57</f>
        <v>45</v>
      </c>
      <c r="X57" s="498" t="s">
        <v>125</v>
      </c>
      <c r="Y57" s="13" t="s">
        <v>26</v>
      </c>
      <c r="Z57" s="4" t="s">
        <v>100</v>
      </c>
      <c r="AA57" s="13" t="s">
        <v>26</v>
      </c>
      <c r="AB57" s="110"/>
    </row>
    <row r="58" spans="1:28" s="109" customFormat="1" ht="15.75" x14ac:dyDescent="0.25">
      <c r="A58" s="420"/>
      <c r="B58" s="420"/>
      <c r="C58" s="420"/>
      <c r="D58" s="493"/>
      <c r="E58" s="377"/>
      <c r="F58" s="379"/>
      <c r="G58" s="352"/>
      <c r="H58" s="355"/>
      <c r="I58" s="389"/>
      <c r="J58" s="358"/>
      <c r="K58" s="335"/>
      <c r="L58" s="338"/>
      <c r="M58" s="8" t="s">
        <v>60</v>
      </c>
      <c r="N58" s="341"/>
      <c r="O58" s="10">
        <v>1</v>
      </c>
      <c r="P58" s="343"/>
      <c r="Q58" s="346"/>
      <c r="R58" s="349"/>
      <c r="S58" s="364"/>
      <c r="T58" s="496"/>
      <c r="U58" s="329"/>
      <c r="V58" s="329"/>
      <c r="W58" s="371"/>
      <c r="X58" s="499"/>
      <c r="Y58" s="11" t="s">
        <v>27</v>
      </c>
      <c r="Z58" s="3" t="s">
        <v>100</v>
      </c>
      <c r="AA58" s="11" t="s">
        <v>27</v>
      </c>
      <c r="AB58" s="29"/>
    </row>
    <row r="59" spans="1:28" s="109" customFormat="1" ht="56.25" x14ac:dyDescent="0.25">
      <c r="A59" s="420"/>
      <c r="B59" s="420"/>
      <c r="C59" s="420"/>
      <c r="D59" s="493"/>
      <c r="E59" s="377"/>
      <c r="F59" s="379"/>
      <c r="G59" s="352"/>
      <c r="H59" s="355"/>
      <c r="I59" s="389"/>
      <c r="J59" s="358"/>
      <c r="K59" s="335"/>
      <c r="L59" s="338"/>
      <c r="M59" s="8" t="s">
        <v>97</v>
      </c>
      <c r="N59" s="341"/>
      <c r="O59" s="10">
        <v>2</v>
      </c>
      <c r="P59" s="343"/>
      <c r="Q59" s="346"/>
      <c r="R59" s="349"/>
      <c r="S59" s="364"/>
      <c r="T59" s="496"/>
      <c r="U59" s="329"/>
      <c r="V59" s="329"/>
      <c r="W59" s="371"/>
      <c r="X59" s="499"/>
      <c r="Y59" s="11" t="s">
        <v>4</v>
      </c>
      <c r="Z59" s="38" t="s">
        <v>100</v>
      </c>
      <c r="AA59" s="11" t="s">
        <v>36</v>
      </c>
      <c r="AB59" s="32" t="s">
        <v>319</v>
      </c>
    </row>
    <row r="60" spans="1:28" s="109" customFormat="1" ht="54" x14ac:dyDescent="0.25">
      <c r="A60" s="420"/>
      <c r="B60" s="420"/>
      <c r="C60" s="420"/>
      <c r="D60" s="493"/>
      <c r="E60" s="377"/>
      <c r="F60" s="379"/>
      <c r="G60" s="352"/>
      <c r="H60" s="355"/>
      <c r="I60" s="389"/>
      <c r="J60" s="358"/>
      <c r="K60" s="335"/>
      <c r="L60" s="338"/>
      <c r="M60" s="8" t="s">
        <v>87</v>
      </c>
      <c r="N60" s="341"/>
      <c r="O60" s="10">
        <v>1</v>
      </c>
      <c r="P60" s="343"/>
      <c r="Q60" s="346"/>
      <c r="R60" s="349"/>
      <c r="S60" s="364"/>
      <c r="T60" s="496"/>
      <c r="U60" s="329"/>
      <c r="V60" s="329"/>
      <c r="W60" s="371"/>
      <c r="X60" s="499"/>
      <c r="Y60" s="11" t="s">
        <v>28</v>
      </c>
      <c r="Z60" s="38" t="s">
        <v>422</v>
      </c>
      <c r="AA60" s="11" t="s">
        <v>28</v>
      </c>
      <c r="AB60" s="32" t="s">
        <v>423</v>
      </c>
    </row>
    <row r="61" spans="1:28" s="109" customFormat="1" ht="57" thickBot="1" x14ac:dyDescent="0.3">
      <c r="A61" s="421"/>
      <c r="B61" s="421"/>
      <c r="C61" s="421"/>
      <c r="D61" s="494"/>
      <c r="E61" s="428"/>
      <c r="F61" s="429"/>
      <c r="G61" s="353"/>
      <c r="H61" s="356"/>
      <c r="I61" s="390"/>
      <c r="J61" s="359"/>
      <c r="K61" s="360"/>
      <c r="L61" s="362"/>
      <c r="M61" s="9" t="s">
        <v>91</v>
      </c>
      <c r="N61" s="342"/>
      <c r="O61" s="33">
        <v>3</v>
      </c>
      <c r="P61" s="344"/>
      <c r="Q61" s="347"/>
      <c r="R61" s="350"/>
      <c r="S61" s="365"/>
      <c r="T61" s="497"/>
      <c r="U61" s="330"/>
      <c r="V61" s="330"/>
      <c r="W61" s="372"/>
      <c r="X61" s="500"/>
      <c r="Y61" s="14" t="s">
        <v>29</v>
      </c>
      <c r="Z61" s="45" t="s">
        <v>100</v>
      </c>
      <c r="AA61" s="14" t="s">
        <v>29</v>
      </c>
      <c r="AB61" s="35" t="s">
        <v>316</v>
      </c>
    </row>
  </sheetData>
  <mergeCells count="214">
    <mergeCell ref="A1:C4"/>
    <mergeCell ref="D1:Z4"/>
    <mergeCell ref="AA1:AB2"/>
    <mergeCell ref="AA3:AB4"/>
    <mergeCell ref="A6:H6"/>
    <mergeCell ref="L6:M6"/>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S9:T9"/>
    <mergeCell ref="A12:A61"/>
    <mergeCell ref="B12:B61"/>
    <mergeCell ref="C12:C61"/>
    <mergeCell ref="D12:D61"/>
    <mergeCell ref="E12:E16"/>
    <mergeCell ref="F12:F16"/>
    <mergeCell ref="E42:E46"/>
    <mergeCell ref="F42:F46"/>
    <mergeCell ref="R10:R11"/>
    <mergeCell ref="Q10:Q11"/>
    <mergeCell ref="A8:A11"/>
    <mergeCell ref="B8:B11"/>
    <mergeCell ref="C8:C11"/>
    <mergeCell ref="D8:D11"/>
    <mergeCell ref="E8:F8"/>
    <mergeCell ref="G8:H8"/>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1"/>
    <mergeCell ref="J37:J41"/>
    <mergeCell ref="N32:N36"/>
    <mergeCell ref="P32:P36"/>
    <mergeCell ref="Q32:Q36"/>
    <mergeCell ref="E57:E61"/>
    <mergeCell ref="F57:F61"/>
    <mergeCell ref="G57:G61"/>
    <mergeCell ref="H57:H61"/>
    <mergeCell ref="J57:J61"/>
    <mergeCell ref="S37:S41"/>
    <mergeCell ref="T37:T41"/>
    <mergeCell ref="U37:U41"/>
    <mergeCell ref="V37:V41"/>
    <mergeCell ref="W37:W41"/>
    <mergeCell ref="X37:X41"/>
    <mergeCell ref="K37:K41"/>
    <mergeCell ref="L37:L41"/>
    <mergeCell ref="N37:N41"/>
    <mergeCell ref="P37:P41"/>
    <mergeCell ref="Q37:Q41"/>
    <mergeCell ref="R37:R41"/>
    <mergeCell ref="V42:V46"/>
    <mergeCell ref="W42:W46"/>
    <mergeCell ref="X42:X46"/>
    <mergeCell ref="E47:E51"/>
    <mergeCell ref="F47:F51"/>
    <mergeCell ref="G47:G51"/>
    <mergeCell ref="H47:H51"/>
    <mergeCell ref="J47:J51"/>
    <mergeCell ref="K47:K51"/>
    <mergeCell ref="L47:L51"/>
    <mergeCell ref="P42:P46"/>
    <mergeCell ref="Q42:Q46"/>
    <mergeCell ref="R42:R46"/>
    <mergeCell ref="S42:S46"/>
    <mergeCell ref="T42:T46"/>
    <mergeCell ref="U42:U46"/>
    <mergeCell ref="G42:G46"/>
    <mergeCell ref="H42:H46"/>
    <mergeCell ref="J42:J46"/>
    <mergeCell ref="K42:K46"/>
    <mergeCell ref="L42:L46"/>
    <mergeCell ref="N42:N46"/>
    <mergeCell ref="U47:U51"/>
    <mergeCell ref="V47:V51"/>
    <mergeCell ref="W47:W51"/>
    <mergeCell ref="X47:X51"/>
    <mergeCell ref="E52:E56"/>
    <mergeCell ref="F52:F56"/>
    <mergeCell ref="G52:G56"/>
    <mergeCell ref="H52:H56"/>
    <mergeCell ref="J52:J56"/>
    <mergeCell ref="K52:K56"/>
    <mergeCell ref="N47:N51"/>
    <mergeCell ref="P47:P51"/>
    <mergeCell ref="Q47:Q51"/>
    <mergeCell ref="R47:R51"/>
    <mergeCell ref="S47:S51"/>
    <mergeCell ref="T47:T51"/>
    <mergeCell ref="T52:T56"/>
    <mergeCell ref="U52:U56"/>
    <mergeCell ref="V52:V56"/>
    <mergeCell ref="W52:W56"/>
    <mergeCell ref="X52:X56"/>
    <mergeCell ref="L52:L56"/>
    <mergeCell ref="N52:N56"/>
    <mergeCell ref="P52:P56"/>
    <mergeCell ref="Q52:Q56"/>
    <mergeCell ref="R52:R56"/>
    <mergeCell ref="S52:S56"/>
    <mergeCell ref="S57:S61"/>
    <mergeCell ref="T57:T61"/>
    <mergeCell ref="U57:U61"/>
    <mergeCell ref="V57:V61"/>
    <mergeCell ref="W57:W61"/>
    <mergeCell ref="X57:X61"/>
    <mergeCell ref="K57:K61"/>
    <mergeCell ref="L57:L61"/>
    <mergeCell ref="N57:N61"/>
    <mergeCell ref="P57:P61"/>
    <mergeCell ref="Q57:Q61"/>
    <mergeCell ref="R57:R6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pageSetUpPr fitToPage="1"/>
  </sheetPr>
  <dimension ref="A1:AE66"/>
  <sheetViews>
    <sheetView showGridLines="0" zoomScale="60" zoomScaleNormal="60" workbookViewId="0">
      <selection activeCell="L6" sqref="L6:M6"/>
    </sheetView>
  </sheetViews>
  <sheetFormatPr baseColWidth="10" defaultRowHeight="33" x14ac:dyDescent="0.45"/>
  <cols>
    <col min="1" max="1" width="8.7109375" bestFit="1" customWidth="1"/>
    <col min="2" max="2" width="10.7109375" bestFit="1" customWidth="1"/>
    <col min="3" max="3" width="10.5703125" customWidth="1"/>
    <col min="4" max="4" width="18.5703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709</v>
      </c>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33.75" x14ac:dyDescent="0.2">
      <c r="A12" s="419" t="s">
        <v>375</v>
      </c>
      <c r="B12" s="419" t="s">
        <v>590</v>
      </c>
      <c r="C12" s="419" t="s">
        <v>591</v>
      </c>
      <c r="D12" s="492" t="s">
        <v>592</v>
      </c>
      <c r="E12" s="376" t="s">
        <v>44</v>
      </c>
      <c r="F12" s="351"/>
      <c r="G12" s="351">
        <v>5</v>
      </c>
      <c r="H12" s="354">
        <v>8</v>
      </c>
      <c r="I12" s="401" t="s">
        <v>45</v>
      </c>
      <c r="J12" s="404"/>
      <c r="K12" s="407" t="s">
        <v>383</v>
      </c>
      <c r="L12" s="407" t="s">
        <v>384</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2.9411764705882353E-2</v>
      </c>
      <c r="V12" s="369">
        <v>1</v>
      </c>
      <c r="W12" s="370">
        <f>S12*V12</f>
        <v>28.000000000000004</v>
      </c>
      <c r="X12" s="331" t="str">
        <f>+IF(W12&gt;=500,"ALTO",IF(AND(W12&gt;325,W12&lt;=499),"MEDIO",IF(AND(W12&gt;1,W12&lt;=324),"BAJO",)))</f>
        <v>BAJO</v>
      </c>
      <c r="Y12" s="13" t="s">
        <v>26</v>
      </c>
      <c r="Z12" s="4" t="s">
        <v>100</v>
      </c>
      <c r="AA12" s="13" t="s">
        <v>26</v>
      </c>
      <c r="AB12" s="5"/>
    </row>
    <row r="13" spans="1:31" ht="15.75" x14ac:dyDescent="0.25">
      <c r="A13" s="420"/>
      <c r="B13" s="420"/>
      <c r="C13" s="420"/>
      <c r="D13" s="493"/>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27" x14ac:dyDescent="0.25">
      <c r="A14" s="420"/>
      <c r="B14" s="420"/>
      <c r="C14" s="420"/>
      <c r="D14" s="493"/>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420"/>
      <c r="D15" s="493"/>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3.25" thickBot="1" x14ac:dyDescent="0.3">
      <c r="A16" s="420"/>
      <c r="B16" s="420"/>
      <c r="C16" s="420"/>
      <c r="D16" s="493"/>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36" customHeight="1" x14ac:dyDescent="0.2">
      <c r="A17" s="420"/>
      <c r="B17" s="420"/>
      <c r="C17" s="420"/>
      <c r="D17" s="493"/>
      <c r="E17" s="376" t="s">
        <v>44</v>
      </c>
      <c r="F17" s="378"/>
      <c r="G17" s="351">
        <v>5</v>
      </c>
      <c r="H17" s="354">
        <v>8</v>
      </c>
      <c r="I17" s="402"/>
      <c r="J17" s="357"/>
      <c r="K17" s="334" t="s">
        <v>369</v>
      </c>
      <c r="L17" s="410" t="s">
        <v>368</v>
      </c>
      <c r="M17" s="7" t="s">
        <v>59</v>
      </c>
      <c r="N17" s="340" t="s">
        <v>98</v>
      </c>
      <c r="O17" s="30">
        <v>3</v>
      </c>
      <c r="P17" s="343">
        <f>((O17*0.6)+(O18*0.1)+(O19*0.1)+(O20*0.1)+(O21*0.1))</f>
        <v>2.7</v>
      </c>
      <c r="Q17" s="345">
        <v>1</v>
      </c>
      <c r="R17" s="348">
        <v>2</v>
      </c>
      <c r="S17" s="363">
        <f>P17*Q17*R17</f>
        <v>5.4</v>
      </c>
      <c r="T17" s="385" t="s">
        <v>122</v>
      </c>
      <c r="U17" s="328">
        <f>G17/170*1</f>
        <v>2.9411764705882353E-2</v>
      </c>
      <c r="V17" s="369">
        <v>1</v>
      </c>
      <c r="W17" s="370">
        <f>S17*V17</f>
        <v>5.4</v>
      </c>
      <c r="X17" s="331" t="str">
        <f>+IF(W17&gt;=500,"ALTO",IF(AND(W17&gt;325,W17&lt;=499),"MEDIO",IF(AND(W17&gt;1,W17&lt;=324),"BAJO",)))</f>
        <v>BAJO</v>
      </c>
      <c r="Y17" s="13" t="s">
        <v>26</v>
      </c>
      <c r="Z17" s="4" t="s">
        <v>100</v>
      </c>
      <c r="AA17" s="13" t="s">
        <v>26</v>
      </c>
      <c r="AB17" s="28"/>
    </row>
    <row r="18" spans="1:29" s="109" customFormat="1" ht="36" customHeight="1" x14ac:dyDescent="0.25">
      <c r="A18" s="420"/>
      <c r="B18" s="420"/>
      <c r="C18" s="420"/>
      <c r="D18" s="493"/>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69.75" customHeight="1" x14ac:dyDescent="0.25">
      <c r="A19" s="420"/>
      <c r="B19" s="420"/>
      <c r="C19" s="420"/>
      <c r="D19" s="493"/>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446</v>
      </c>
    </row>
    <row r="20" spans="1:29" s="109" customFormat="1" ht="54" x14ac:dyDescent="0.25">
      <c r="A20" s="420"/>
      <c r="B20" s="420"/>
      <c r="C20" s="420"/>
      <c r="D20" s="493"/>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0"/>
      <c r="D21" s="493"/>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57" customHeight="1" x14ac:dyDescent="0.2">
      <c r="A22" s="420"/>
      <c r="B22" s="420"/>
      <c r="C22" s="420"/>
      <c r="D22" s="493"/>
      <c r="E22" s="376" t="s">
        <v>44</v>
      </c>
      <c r="F22" s="351"/>
      <c r="G22" s="351">
        <v>5</v>
      </c>
      <c r="H22" s="354">
        <v>8</v>
      </c>
      <c r="I22" s="402"/>
      <c r="J22" s="357"/>
      <c r="K22" s="334" t="s">
        <v>362</v>
      </c>
      <c r="L22" s="337" t="s">
        <v>508</v>
      </c>
      <c r="M22" s="7" t="s">
        <v>61</v>
      </c>
      <c r="N22" s="340"/>
      <c r="O22" s="30">
        <v>3</v>
      </c>
      <c r="P22" s="343">
        <f>((O22*0.6)+(O23*0.1)+(O24*0.1)+(O25*0.1)+(O26*0.1))</f>
        <v>2.7</v>
      </c>
      <c r="Q22" s="345">
        <v>3</v>
      </c>
      <c r="R22" s="348">
        <v>4</v>
      </c>
      <c r="S22" s="363">
        <f>P22*Q22*R22</f>
        <v>32.400000000000006</v>
      </c>
      <c r="T22" s="366" t="str">
        <f>+IF(S22&gt;100,"Riesgo_INTOLERABLE",IF(AND(S22&gt;65,S22&lt;=100),"Riesgo_IMPORTANTE",IF(AND(S22&gt;37,S22&lt;=65),"Riesgo_MODERADO",IF(AND(S22&gt;16,S22&lt;=37),"Riesgo_TOLERABLE",IF(AND(S22&gt;=15),"Riesgo_BAJO")))))</f>
        <v>Riesgo_TOLERABLE</v>
      </c>
      <c r="U22" s="328">
        <f>G22/170*1</f>
        <v>2.9411764705882353E-2</v>
      </c>
      <c r="V22" s="369">
        <v>1</v>
      </c>
      <c r="W22" s="370">
        <f>S22*V22</f>
        <v>32.400000000000006</v>
      </c>
      <c r="X22" s="331" t="str">
        <f>+IF(W22&gt;=500,"ALTO",IF(AND(W22&gt;325,W22&lt;=499),"MEDIO",IF(AND(W22&gt;1,W22&lt;=324),"BAJO",)))</f>
        <v>BAJO</v>
      </c>
      <c r="Y22" s="13" t="s">
        <v>26</v>
      </c>
      <c r="Z22" s="4" t="s">
        <v>100</v>
      </c>
      <c r="AA22" s="13" t="s">
        <v>26</v>
      </c>
      <c r="AB22" s="28"/>
    </row>
    <row r="23" spans="1:29" s="109" customFormat="1" ht="57" customHeight="1" x14ac:dyDescent="0.25">
      <c r="A23" s="420"/>
      <c r="B23" s="420"/>
      <c r="C23" s="420"/>
      <c r="D23" s="493"/>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51.75" customHeight="1" x14ac:dyDescent="0.25">
      <c r="A24" s="420"/>
      <c r="B24" s="420"/>
      <c r="C24" s="420"/>
      <c r="D24" s="493"/>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509</v>
      </c>
    </row>
    <row r="25" spans="1:29" s="109" customFormat="1" ht="65.25" customHeight="1" x14ac:dyDescent="0.25">
      <c r="A25" s="420"/>
      <c r="B25" s="420"/>
      <c r="C25" s="420"/>
      <c r="D25" s="493"/>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54.75" customHeight="1" thickBot="1" x14ac:dyDescent="0.3">
      <c r="A26" s="420"/>
      <c r="B26" s="420"/>
      <c r="C26" s="420"/>
      <c r="D26" s="493"/>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72" customHeight="1" x14ac:dyDescent="0.2">
      <c r="A27" s="420"/>
      <c r="B27" s="420"/>
      <c r="C27" s="420"/>
      <c r="D27" s="493"/>
      <c r="E27" s="376" t="s">
        <v>44</v>
      </c>
      <c r="F27" s="378"/>
      <c r="G27" s="351">
        <v>5</v>
      </c>
      <c r="H27" s="354">
        <v>8</v>
      </c>
      <c r="I27" s="402"/>
      <c r="J27" s="357"/>
      <c r="K27" s="334" t="s">
        <v>355</v>
      </c>
      <c r="L27" s="337" t="s">
        <v>510</v>
      </c>
      <c r="M27" s="7" t="s">
        <v>66</v>
      </c>
      <c r="N27" s="340" t="s">
        <v>98</v>
      </c>
      <c r="O27" s="30">
        <v>6</v>
      </c>
      <c r="P27" s="343">
        <f>((O27*0.6)+(O28*0.1)+(O29*0.1)+(O30*0.1)+(O31*0.1))</f>
        <v>5.8999999999999986</v>
      </c>
      <c r="Q27" s="345">
        <v>2</v>
      </c>
      <c r="R27" s="348">
        <v>1</v>
      </c>
      <c r="S27" s="363">
        <f>P27*Q27*R27</f>
        <v>11.799999999999997</v>
      </c>
      <c r="T27" s="385" t="s">
        <v>126</v>
      </c>
      <c r="U27" s="328">
        <f>G27/170*1</f>
        <v>2.9411764705882353E-2</v>
      </c>
      <c r="V27" s="369">
        <v>1</v>
      </c>
      <c r="W27" s="370">
        <f>S27*V27</f>
        <v>11.799999999999997</v>
      </c>
      <c r="X27" s="331" t="str">
        <f>+IF(W27&gt;=500,"ALTO",IF(AND(W27&gt;325,W27&lt;=499),"MEDIO",IF(AND(W27&gt;1,W27&lt;=324),"BAJO",)))</f>
        <v>BAJO</v>
      </c>
      <c r="Y27" s="13" t="s">
        <v>26</v>
      </c>
      <c r="Z27" s="114" t="s">
        <v>100</v>
      </c>
      <c r="AA27" s="13" t="s">
        <v>26</v>
      </c>
      <c r="AB27" s="32"/>
    </row>
    <row r="28" spans="1:29" s="109" customFormat="1" ht="51.75" customHeight="1" x14ac:dyDescent="0.25">
      <c r="A28" s="420"/>
      <c r="B28" s="420"/>
      <c r="C28" s="420"/>
      <c r="D28" s="493"/>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53.25" customHeight="1" x14ac:dyDescent="0.25">
      <c r="A29" s="420"/>
      <c r="B29" s="420"/>
      <c r="C29" s="420"/>
      <c r="D29" s="493"/>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66.75" customHeight="1" x14ac:dyDescent="0.25">
      <c r="A30" s="420"/>
      <c r="B30" s="420"/>
      <c r="C30" s="420"/>
      <c r="D30" s="493"/>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27" customHeight="1" thickBot="1" x14ac:dyDescent="0.3">
      <c r="A31" s="420"/>
      <c r="B31" s="420"/>
      <c r="C31" s="420"/>
      <c r="D31" s="493"/>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68.25" customHeight="1" x14ac:dyDescent="0.2">
      <c r="A32" s="420"/>
      <c r="B32" s="420"/>
      <c r="C32" s="420"/>
      <c r="D32" s="493"/>
      <c r="E32" s="376" t="s">
        <v>44</v>
      </c>
      <c r="F32" s="378"/>
      <c r="G32" s="351">
        <v>5</v>
      </c>
      <c r="H32" s="354">
        <v>8</v>
      </c>
      <c r="I32" s="402"/>
      <c r="J32" s="357"/>
      <c r="K32" s="334" t="s">
        <v>70</v>
      </c>
      <c r="L32" s="337" t="s">
        <v>391</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2.9411764705882353E-2</v>
      </c>
      <c r="V32" s="369">
        <v>1</v>
      </c>
      <c r="W32" s="370">
        <f>S32*V32</f>
        <v>20.8</v>
      </c>
      <c r="X32" s="331" t="s">
        <v>126</v>
      </c>
      <c r="Y32" s="13" t="s">
        <v>26</v>
      </c>
      <c r="Z32" s="4" t="s">
        <v>100</v>
      </c>
      <c r="AA32" s="13" t="s">
        <v>26</v>
      </c>
      <c r="AB32" s="110"/>
    </row>
    <row r="33" spans="1:28" s="109" customFormat="1" ht="49.5" customHeight="1" x14ac:dyDescent="0.25">
      <c r="A33" s="420"/>
      <c r="B33" s="420"/>
      <c r="C33" s="420"/>
      <c r="D33" s="493"/>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43.5" customHeight="1" x14ac:dyDescent="0.25">
      <c r="A34" s="420"/>
      <c r="B34" s="420"/>
      <c r="C34" s="420"/>
      <c r="D34" s="493"/>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67.5" customHeight="1" x14ac:dyDescent="0.25">
      <c r="A35" s="420"/>
      <c r="B35" s="420"/>
      <c r="C35" s="420"/>
      <c r="D35" s="493"/>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44.25" customHeight="1" thickBot="1" x14ac:dyDescent="0.3">
      <c r="A36" s="420"/>
      <c r="B36" s="420"/>
      <c r="C36" s="420"/>
      <c r="D36" s="493"/>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22.5" x14ac:dyDescent="0.2">
      <c r="A37" s="420"/>
      <c r="B37" s="420"/>
      <c r="C37" s="420"/>
      <c r="D37" s="493"/>
      <c r="E37" s="376" t="s">
        <v>44</v>
      </c>
      <c r="F37" s="378"/>
      <c r="G37" s="351">
        <v>5</v>
      </c>
      <c r="H37" s="354">
        <v>8</v>
      </c>
      <c r="I37" s="388"/>
      <c r="J37" s="357"/>
      <c r="K37" s="334" t="s">
        <v>47</v>
      </c>
      <c r="L37" s="337" t="s">
        <v>343</v>
      </c>
      <c r="M37" s="7" t="s">
        <v>342</v>
      </c>
      <c r="N37" s="340" t="s">
        <v>98</v>
      </c>
      <c r="O37" s="30">
        <v>1</v>
      </c>
      <c r="P37" s="343">
        <f>((O37*0.6)+(O38*0.1)+(O39*0.1)+(O40*0.1)+(O41*0.1))</f>
        <v>0.99999999999999989</v>
      </c>
      <c r="Q37" s="345">
        <v>2</v>
      </c>
      <c r="R37" s="348">
        <v>5</v>
      </c>
      <c r="S37" s="363">
        <f>P37*Q37*R37</f>
        <v>9.9999999999999982</v>
      </c>
      <c r="T37" s="385" t="s">
        <v>122</v>
      </c>
      <c r="U37" s="328">
        <f>G37/170*1</f>
        <v>2.9411764705882353E-2</v>
      </c>
      <c r="V37" s="369">
        <v>1</v>
      </c>
      <c r="W37" s="370">
        <f>S37*V37</f>
        <v>9.9999999999999982</v>
      </c>
      <c r="X37" s="331" t="str">
        <f>+IF(W37&gt;=500,"ALTO",IF(AND(W37&gt;325,W37&lt;=499),"MEDIO",IF(AND(W37&gt;1,W37&lt;=324),"BAJO",)))</f>
        <v>BAJO</v>
      </c>
      <c r="Y37" s="13" t="s">
        <v>26</v>
      </c>
      <c r="Z37" s="4" t="s">
        <v>100</v>
      </c>
      <c r="AA37" s="13" t="s">
        <v>26</v>
      </c>
      <c r="AB37" s="110"/>
    </row>
    <row r="38" spans="1:28" s="109" customFormat="1" ht="15.75" x14ac:dyDescent="0.25">
      <c r="A38" s="420"/>
      <c r="B38" s="420"/>
      <c r="C38" s="420"/>
      <c r="D38" s="493"/>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27" x14ac:dyDescent="0.25">
      <c r="A39" s="420"/>
      <c r="B39" s="420"/>
      <c r="C39" s="420"/>
      <c r="D39" s="493"/>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row>
    <row r="40" spans="1:28" s="109" customFormat="1" ht="54" x14ac:dyDescent="0.25">
      <c r="A40" s="420"/>
      <c r="B40" s="420"/>
      <c r="C40" s="420"/>
      <c r="D40" s="493"/>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thickBot="1" x14ac:dyDescent="0.3">
      <c r="A41" s="420"/>
      <c r="B41" s="420"/>
      <c r="C41" s="420"/>
      <c r="D41" s="493"/>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417</v>
      </c>
      <c r="AA41" s="14" t="s">
        <v>29</v>
      </c>
      <c r="AB41" s="35" t="s">
        <v>418</v>
      </c>
    </row>
    <row r="42" spans="1:28" s="109" customFormat="1" ht="61.5" customHeight="1" x14ac:dyDescent="0.2">
      <c r="A42" s="420"/>
      <c r="B42" s="420"/>
      <c r="C42" s="420"/>
      <c r="D42" s="493"/>
      <c r="E42" s="376" t="s">
        <v>44</v>
      </c>
      <c r="F42" s="378"/>
      <c r="G42" s="351">
        <v>5</v>
      </c>
      <c r="H42" s="354">
        <v>8</v>
      </c>
      <c r="I42" s="389"/>
      <c r="J42" s="357"/>
      <c r="K42" s="334" t="s">
        <v>82</v>
      </c>
      <c r="L42" s="337" t="s">
        <v>337</v>
      </c>
      <c r="M42" s="7" t="s">
        <v>336</v>
      </c>
      <c r="N42" s="340" t="s">
        <v>98</v>
      </c>
      <c r="O42" s="30">
        <v>2</v>
      </c>
      <c r="P42" s="343">
        <f>((O42*0.6)+(O43*0.1)+(O44*0.1)+(O45*0.1)+(O46*0.1))</f>
        <v>1.7000000000000002</v>
      </c>
      <c r="Q42" s="345">
        <v>2</v>
      </c>
      <c r="R42" s="348">
        <v>5</v>
      </c>
      <c r="S42" s="363">
        <f>P42*Q42*R42</f>
        <v>17</v>
      </c>
      <c r="T42" s="385" t="s">
        <v>122</v>
      </c>
      <c r="U42" s="328">
        <f>G42/170*1</f>
        <v>2.9411764705882353E-2</v>
      </c>
      <c r="V42" s="369">
        <v>1</v>
      </c>
      <c r="W42" s="370">
        <f>S42*V42</f>
        <v>17</v>
      </c>
      <c r="X42" s="331" t="str">
        <f>+IF(W42&gt;=500,"ALTO",IF(AND(W42&gt;325,W42&lt;=499),"MEDIO",IF(AND(W42&gt;1,W42&lt;=324),"BAJO",)))</f>
        <v>BAJO</v>
      </c>
      <c r="Y42" s="13" t="s">
        <v>26</v>
      </c>
      <c r="Z42" s="4" t="s">
        <v>100</v>
      </c>
      <c r="AA42" s="13" t="s">
        <v>26</v>
      </c>
      <c r="AB42" s="110"/>
    </row>
    <row r="43" spans="1:28" s="109" customFormat="1" ht="41.25" customHeight="1" x14ac:dyDescent="0.25">
      <c r="A43" s="420"/>
      <c r="B43" s="420"/>
      <c r="C43" s="420"/>
      <c r="D43" s="493"/>
      <c r="E43" s="377"/>
      <c r="F43" s="379"/>
      <c r="G43" s="352"/>
      <c r="H43" s="355"/>
      <c r="I43" s="389"/>
      <c r="J43" s="358"/>
      <c r="K43" s="335"/>
      <c r="L43" s="383"/>
      <c r="M43" s="8" t="s">
        <v>60</v>
      </c>
      <c r="N43" s="341"/>
      <c r="O43" s="10">
        <v>1</v>
      </c>
      <c r="P43" s="343"/>
      <c r="Q43" s="346"/>
      <c r="R43" s="349"/>
      <c r="S43" s="364"/>
      <c r="T43" s="386"/>
      <c r="U43" s="329"/>
      <c r="V43" s="329"/>
      <c r="W43" s="371"/>
      <c r="X43" s="332"/>
      <c r="Y43" s="11" t="s">
        <v>27</v>
      </c>
      <c r="Z43" s="3" t="s">
        <v>100</v>
      </c>
      <c r="AA43" s="11" t="s">
        <v>27</v>
      </c>
      <c r="AB43" s="29"/>
    </row>
    <row r="44" spans="1:28" s="109" customFormat="1" ht="37.5" customHeight="1" x14ac:dyDescent="0.25">
      <c r="A44" s="420"/>
      <c r="B44" s="420"/>
      <c r="C44" s="420"/>
      <c r="D44" s="493"/>
      <c r="E44" s="377"/>
      <c r="F44" s="379"/>
      <c r="G44" s="352"/>
      <c r="H44" s="355"/>
      <c r="I44" s="389"/>
      <c r="J44" s="358"/>
      <c r="K44" s="335"/>
      <c r="L44" s="383"/>
      <c r="M44" s="8" t="s">
        <v>335</v>
      </c>
      <c r="N44" s="341"/>
      <c r="O44" s="10">
        <v>1</v>
      </c>
      <c r="P44" s="343"/>
      <c r="Q44" s="346"/>
      <c r="R44" s="349"/>
      <c r="S44" s="364"/>
      <c r="T44" s="386"/>
      <c r="U44" s="329"/>
      <c r="V44" s="329"/>
      <c r="W44" s="371"/>
      <c r="X44" s="332"/>
      <c r="Y44" s="11" t="s">
        <v>4</v>
      </c>
      <c r="Z44" s="111" t="s">
        <v>100</v>
      </c>
      <c r="AA44" s="11" t="s">
        <v>36</v>
      </c>
      <c r="AB44" s="32"/>
    </row>
    <row r="45" spans="1:28" s="109" customFormat="1" ht="63" customHeight="1" x14ac:dyDescent="0.25">
      <c r="A45" s="420"/>
      <c r="B45" s="420"/>
      <c r="C45" s="420"/>
      <c r="D45" s="493"/>
      <c r="E45" s="377"/>
      <c r="F45" s="379"/>
      <c r="G45" s="352"/>
      <c r="H45" s="355"/>
      <c r="I45" s="389"/>
      <c r="J45" s="358"/>
      <c r="K45" s="335"/>
      <c r="L45" s="383"/>
      <c r="M45" s="8" t="s">
        <v>55</v>
      </c>
      <c r="N45" s="341"/>
      <c r="O45" s="10">
        <v>1</v>
      </c>
      <c r="P45" s="343"/>
      <c r="Q45" s="346"/>
      <c r="R45" s="349"/>
      <c r="S45" s="364"/>
      <c r="T45" s="386"/>
      <c r="U45" s="329"/>
      <c r="V45" s="329"/>
      <c r="W45" s="371"/>
      <c r="X45" s="332"/>
      <c r="Y45" s="11" t="s">
        <v>28</v>
      </c>
      <c r="Z45" s="31" t="s">
        <v>334</v>
      </c>
      <c r="AA45" s="11" t="s">
        <v>28</v>
      </c>
      <c r="AB45" s="32" t="s">
        <v>333</v>
      </c>
    </row>
    <row r="46" spans="1:28" s="109" customFormat="1" ht="45.75" thickBot="1" x14ac:dyDescent="0.3">
      <c r="A46" s="420"/>
      <c r="B46" s="420"/>
      <c r="C46" s="420"/>
      <c r="D46" s="493"/>
      <c r="E46" s="377"/>
      <c r="F46" s="379"/>
      <c r="G46" s="352"/>
      <c r="H46" s="355"/>
      <c r="I46" s="389"/>
      <c r="J46" s="380"/>
      <c r="K46" s="336"/>
      <c r="L46" s="384"/>
      <c r="M46" s="9" t="s">
        <v>57</v>
      </c>
      <c r="N46" s="342"/>
      <c r="O46" s="33">
        <v>2</v>
      </c>
      <c r="P46" s="344"/>
      <c r="Q46" s="347"/>
      <c r="R46" s="350"/>
      <c r="S46" s="365"/>
      <c r="T46" s="387"/>
      <c r="U46" s="330"/>
      <c r="V46" s="330"/>
      <c r="W46" s="372"/>
      <c r="X46" s="333"/>
      <c r="Y46" s="14" t="s">
        <v>29</v>
      </c>
      <c r="Z46" s="45" t="s">
        <v>417</v>
      </c>
      <c r="AA46" s="14" t="s">
        <v>29</v>
      </c>
      <c r="AB46" s="35" t="s">
        <v>418</v>
      </c>
    </row>
    <row r="47" spans="1:28" s="109" customFormat="1" ht="74.25" customHeight="1" x14ac:dyDescent="0.2">
      <c r="A47" s="420"/>
      <c r="B47" s="420"/>
      <c r="C47" s="420"/>
      <c r="D47" s="493"/>
      <c r="E47" s="376" t="s">
        <v>44</v>
      </c>
      <c r="F47" s="378"/>
      <c r="G47" s="351">
        <v>5</v>
      </c>
      <c r="H47" s="354">
        <v>8</v>
      </c>
      <c r="I47" s="389"/>
      <c r="J47" s="357"/>
      <c r="K47" s="334" t="s">
        <v>92</v>
      </c>
      <c r="L47" s="381" t="s">
        <v>511</v>
      </c>
      <c r="M47" s="7" t="s">
        <v>96</v>
      </c>
      <c r="N47" s="340" t="s">
        <v>98</v>
      </c>
      <c r="O47" s="30">
        <v>3</v>
      </c>
      <c r="P47" s="343">
        <f>((O47*0.6)+(O48*0.1)+(O49*0.1)+(O50*0.1)+(O51*0.1))</f>
        <v>2.6</v>
      </c>
      <c r="Q47" s="345">
        <v>3</v>
      </c>
      <c r="R47" s="348">
        <v>5</v>
      </c>
      <c r="S47" s="363">
        <f>P47*Q47*R47</f>
        <v>39</v>
      </c>
      <c r="T47" s="373" t="str">
        <f>+IF(S47&gt;100,"Riesgo_ INTOLERABLE",IF(AND(S47&gt;65,S47&lt;=100),"Riesgo_ IMPORTANTE",IF(AND(S47&gt;37,S47&lt;=65),"Riesgo_ MODERADO",IF(AND(S47&gt;16,S47&lt;=37),"Riesgo_ TOLERABLE",IF(AND(S47&gt;=15),"Riesgo_BAJO")))))</f>
        <v>Riesgo_ MODERADO</v>
      </c>
      <c r="U47" s="328">
        <f>G47/170*1</f>
        <v>2.9411764705882353E-2</v>
      </c>
      <c r="V47" s="369">
        <v>1</v>
      </c>
      <c r="W47" s="370">
        <f>S47*V47</f>
        <v>39</v>
      </c>
      <c r="X47" s="331" t="str">
        <f>+IF(W47&gt;=500,"ALTO",IF(AND(W47&gt;325,W47&lt;=499),"MEDIO",IF(AND(W47&gt;1,W47&lt;=324),"BAJO",)))</f>
        <v>BAJO</v>
      </c>
      <c r="Y47" s="13" t="s">
        <v>26</v>
      </c>
      <c r="Z47" s="4" t="s">
        <v>100</v>
      </c>
      <c r="AA47" s="13" t="s">
        <v>26</v>
      </c>
      <c r="AB47" s="110"/>
    </row>
    <row r="48" spans="1:28" s="109" customFormat="1" ht="56.25" customHeight="1" x14ac:dyDescent="0.25">
      <c r="A48" s="420"/>
      <c r="B48" s="420"/>
      <c r="C48" s="420"/>
      <c r="D48" s="493"/>
      <c r="E48" s="377"/>
      <c r="F48" s="379"/>
      <c r="G48" s="352"/>
      <c r="H48" s="355"/>
      <c r="I48" s="389"/>
      <c r="J48" s="358"/>
      <c r="K48" s="335"/>
      <c r="L48" s="381"/>
      <c r="M48" s="8" t="s">
        <v>93</v>
      </c>
      <c r="N48" s="341"/>
      <c r="O48" s="10">
        <v>3</v>
      </c>
      <c r="P48" s="343"/>
      <c r="Q48" s="346"/>
      <c r="R48" s="349"/>
      <c r="S48" s="364"/>
      <c r="T48" s="374"/>
      <c r="U48" s="329"/>
      <c r="V48" s="329"/>
      <c r="W48" s="371"/>
      <c r="X48" s="332"/>
      <c r="Y48" s="11" t="s">
        <v>27</v>
      </c>
      <c r="Z48" s="3" t="s">
        <v>100</v>
      </c>
      <c r="AA48" s="11" t="s">
        <v>27</v>
      </c>
      <c r="AB48" s="29"/>
    </row>
    <row r="49" spans="1:28" s="109" customFormat="1" ht="42" customHeight="1" x14ac:dyDescent="0.25">
      <c r="A49" s="420"/>
      <c r="B49" s="420"/>
      <c r="C49" s="420"/>
      <c r="D49" s="493"/>
      <c r="E49" s="377"/>
      <c r="F49" s="379"/>
      <c r="G49" s="352"/>
      <c r="H49" s="355"/>
      <c r="I49" s="389"/>
      <c r="J49" s="358"/>
      <c r="K49" s="335"/>
      <c r="L49" s="381"/>
      <c r="M49" s="8" t="s">
        <v>76</v>
      </c>
      <c r="N49" s="341"/>
      <c r="O49" s="10">
        <v>2</v>
      </c>
      <c r="P49" s="343"/>
      <c r="Q49" s="346"/>
      <c r="R49" s="349"/>
      <c r="S49" s="364"/>
      <c r="T49" s="374"/>
      <c r="U49" s="329"/>
      <c r="V49" s="329"/>
      <c r="W49" s="371"/>
      <c r="X49" s="332"/>
      <c r="Y49" s="11" t="s">
        <v>4</v>
      </c>
      <c r="Z49" s="31" t="s">
        <v>329</v>
      </c>
      <c r="AA49" s="11" t="s">
        <v>36</v>
      </c>
      <c r="AB49" s="43" t="s">
        <v>127</v>
      </c>
    </row>
    <row r="50" spans="1:28" s="109" customFormat="1" ht="54" x14ac:dyDescent="0.25">
      <c r="A50" s="420"/>
      <c r="B50" s="420"/>
      <c r="C50" s="420"/>
      <c r="D50" s="493"/>
      <c r="E50" s="377"/>
      <c r="F50" s="379"/>
      <c r="G50" s="352"/>
      <c r="H50" s="355"/>
      <c r="I50" s="389"/>
      <c r="J50" s="358"/>
      <c r="K50" s="335"/>
      <c r="L50" s="381"/>
      <c r="M50" s="8" t="s">
        <v>77</v>
      </c>
      <c r="N50" s="341"/>
      <c r="O50" s="10">
        <v>1</v>
      </c>
      <c r="P50" s="343"/>
      <c r="Q50" s="346"/>
      <c r="R50" s="349"/>
      <c r="S50" s="364"/>
      <c r="T50" s="374"/>
      <c r="U50" s="329"/>
      <c r="V50" s="329"/>
      <c r="W50" s="371"/>
      <c r="X50" s="332"/>
      <c r="Y50" s="11" t="s">
        <v>28</v>
      </c>
      <c r="Z50" s="31" t="s">
        <v>117</v>
      </c>
      <c r="AA50" s="11" t="s">
        <v>28</v>
      </c>
      <c r="AB50" s="32" t="s">
        <v>328</v>
      </c>
    </row>
    <row r="51" spans="1:28" s="109" customFormat="1" ht="65.25" customHeight="1" thickBot="1" x14ac:dyDescent="0.3">
      <c r="A51" s="420"/>
      <c r="B51" s="420"/>
      <c r="C51" s="420"/>
      <c r="D51" s="493"/>
      <c r="E51" s="377"/>
      <c r="F51" s="379"/>
      <c r="G51" s="352"/>
      <c r="H51" s="355"/>
      <c r="I51" s="389"/>
      <c r="J51" s="380"/>
      <c r="K51" s="336"/>
      <c r="L51" s="382"/>
      <c r="M51" s="9" t="s">
        <v>57</v>
      </c>
      <c r="N51" s="342"/>
      <c r="O51" s="33">
        <v>2</v>
      </c>
      <c r="P51" s="344"/>
      <c r="Q51" s="347"/>
      <c r="R51" s="350"/>
      <c r="S51" s="365"/>
      <c r="T51" s="375"/>
      <c r="U51" s="330"/>
      <c r="V51" s="330"/>
      <c r="W51" s="372"/>
      <c r="X51" s="333"/>
      <c r="Y51" s="14" t="s">
        <v>29</v>
      </c>
      <c r="Z51" s="45" t="s">
        <v>100</v>
      </c>
      <c r="AA51" s="14" t="s">
        <v>29</v>
      </c>
      <c r="AB51" s="32" t="s">
        <v>116</v>
      </c>
    </row>
    <row r="52" spans="1:28" s="109" customFormat="1" ht="45" x14ac:dyDescent="0.2">
      <c r="A52" s="420"/>
      <c r="B52" s="420"/>
      <c r="C52" s="420"/>
      <c r="D52" s="493"/>
      <c r="E52" s="376" t="s">
        <v>44</v>
      </c>
      <c r="F52" s="378"/>
      <c r="G52" s="351">
        <v>5</v>
      </c>
      <c r="H52" s="479">
        <v>8</v>
      </c>
      <c r="I52" s="389"/>
      <c r="J52" s="489"/>
      <c r="K52" s="334" t="s">
        <v>50</v>
      </c>
      <c r="L52" s="337" t="s">
        <v>397</v>
      </c>
      <c r="M52" s="7" t="s">
        <v>180</v>
      </c>
      <c r="N52" s="340" t="s">
        <v>98</v>
      </c>
      <c r="O52" s="30">
        <v>6</v>
      </c>
      <c r="P52" s="343">
        <f>((O52*0.6)+(O53*0.1)+(O54*0.1)+(O55*0.1)+(O56*0.1))</f>
        <v>4.5</v>
      </c>
      <c r="Q52" s="473">
        <v>4</v>
      </c>
      <c r="R52" s="476">
        <v>5</v>
      </c>
      <c r="S52" s="363">
        <f>P52*Q52*R52</f>
        <v>90</v>
      </c>
      <c r="T52" s="516" t="str">
        <f>+IF(S52&gt;100,"Riesgo_ INTOLERABLE",IF(AND(S52&gt;65,S52&lt;=100),"Riesgo_ IMPORTANTE",IF(AND(S52&gt;37,S52&lt;=65),"Riesgo_ MODERADO",IF(AND(S52&gt;16,S52&lt;=37),"Riesgo_ TOLERABLE",IF(AND(S52&gt;=15),"Riesgo_BAJO")))))</f>
        <v>Riesgo_ IMPORTANTE</v>
      </c>
      <c r="U52" s="328">
        <f>G52/170*1</f>
        <v>2.9411764705882353E-2</v>
      </c>
      <c r="V52" s="369">
        <v>1</v>
      </c>
      <c r="W52" s="370">
        <f>S52*V52</f>
        <v>90</v>
      </c>
      <c r="X52" s="470" t="s">
        <v>118</v>
      </c>
      <c r="Y52" s="13" t="s">
        <v>26</v>
      </c>
      <c r="Z52" s="4" t="s">
        <v>100</v>
      </c>
      <c r="AA52" s="13" t="s">
        <v>26</v>
      </c>
      <c r="AB52" s="22"/>
    </row>
    <row r="53" spans="1:28" s="109" customFormat="1" ht="22.5" x14ac:dyDescent="0.25">
      <c r="A53" s="420"/>
      <c r="B53" s="420"/>
      <c r="C53" s="420"/>
      <c r="D53" s="493"/>
      <c r="E53" s="377"/>
      <c r="F53" s="379"/>
      <c r="G53" s="352"/>
      <c r="H53" s="480"/>
      <c r="I53" s="389"/>
      <c r="J53" s="490"/>
      <c r="K53" s="335"/>
      <c r="L53" s="383"/>
      <c r="M53" s="8" t="s">
        <v>86</v>
      </c>
      <c r="N53" s="341"/>
      <c r="O53" s="10">
        <v>2</v>
      </c>
      <c r="P53" s="343"/>
      <c r="Q53" s="474"/>
      <c r="R53" s="477"/>
      <c r="S53" s="364"/>
      <c r="T53" s="517"/>
      <c r="U53" s="329"/>
      <c r="V53" s="329"/>
      <c r="W53" s="371"/>
      <c r="X53" s="471"/>
      <c r="Y53" s="11" t="s">
        <v>27</v>
      </c>
      <c r="Z53" s="3" t="s">
        <v>100</v>
      </c>
      <c r="AA53" s="11" t="s">
        <v>27</v>
      </c>
      <c r="AB53" s="29"/>
    </row>
    <row r="54" spans="1:28" s="109" customFormat="1" ht="27" x14ac:dyDescent="0.25">
      <c r="A54" s="420"/>
      <c r="B54" s="420"/>
      <c r="C54" s="420"/>
      <c r="D54" s="493"/>
      <c r="E54" s="377"/>
      <c r="F54" s="379"/>
      <c r="G54" s="352"/>
      <c r="H54" s="480"/>
      <c r="I54" s="389"/>
      <c r="J54" s="490"/>
      <c r="K54" s="335"/>
      <c r="L54" s="383"/>
      <c r="M54" s="8" t="s">
        <v>181</v>
      </c>
      <c r="N54" s="341"/>
      <c r="O54" s="10">
        <v>2</v>
      </c>
      <c r="P54" s="343"/>
      <c r="Q54" s="474"/>
      <c r="R54" s="477"/>
      <c r="S54" s="364"/>
      <c r="T54" s="517"/>
      <c r="U54" s="329"/>
      <c r="V54" s="329"/>
      <c r="W54" s="371"/>
      <c r="X54" s="471"/>
      <c r="Y54" s="11" t="s">
        <v>4</v>
      </c>
      <c r="Z54" s="31" t="s">
        <v>100</v>
      </c>
      <c r="AA54" s="11" t="s">
        <v>36</v>
      </c>
      <c r="AB54" s="19"/>
    </row>
    <row r="55" spans="1:28" s="109" customFormat="1" ht="54" x14ac:dyDescent="0.25">
      <c r="A55" s="420"/>
      <c r="B55" s="420"/>
      <c r="C55" s="420"/>
      <c r="D55" s="493"/>
      <c r="E55" s="377"/>
      <c r="F55" s="379"/>
      <c r="G55" s="352"/>
      <c r="H55" s="480"/>
      <c r="I55" s="389"/>
      <c r="J55" s="490"/>
      <c r="K55" s="335"/>
      <c r="L55" s="383"/>
      <c r="M55" s="8" t="s">
        <v>87</v>
      </c>
      <c r="N55" s="341"/>
      <c r="O55" s="10">
        <v>2</v>
      </c>
      <c r="P55" s="343"/>
      <c r="Q55" s="474"/>
      <c r="R55" s="477"/>
      <c r="S55" s="364"/>
      <c r="T55" s="517"/>
      <c r="U55" s="329"/>
      <c r="V55" s="329"/>
      <c r="W55" s="371"/>
      <c r="X55" s="471"/>
      <c r="Y55" s="11" t="s">
        <v>28</v>
      </c>
      <c r="Z55" s="31" t="s">
        <v>182</v>
      </c>
      <c r="AA55" s="11" t="s">
        <v>28</v>
      </c>
      <c r="AB55" s="32" t="s">
        <v>183</v>
      </c>
    </row>
    <row r="56" spans="1:28" s="109" customFormat="1" ht="68.25" thickBot="1" x14ac:dyDescent="0.3">
      <c r="A56" s="420"/>
      <c r="B56" s="420"/>
      <c r="C56" s="420"/>
      <c r="D56" s="493"/>
      <c r="E56" s="428"/>
      <c r="F56" s="429"/>
      <c r="G56" s="353"/>
      <c r="H56" s="481"/>
      <c r="I56" s="389"/>
      <c r="J56" s="491"/>
      <c r="K56" s="336"/>
      <c r="L56" s="384"/>
      <c r="M56" s="9" t="s">
        <v>123</v>
      </c>
      <c r="N56" s="342"/>
      <c r="O56" s="33">
        <v>3</v>
      </c>
      <c r="P56" s="344"/>
      <c r="Q56" s="475"/>
      <c r="R56" s="478"/>
      <c r="S56" s="365"/>
      <c r="T56" s="518"/>
      <c r="U56" s="330"/>
      <c r="V56" s="330"/>
      <c r="W56" s="372"/>
      <c r="X56" s="472"/>
      <c r="Y56" s="14" t="s">
        <v>29</v>
      </c>
      <c r="Z56" s="38" t="s">
        <v>185</v>
      </c>
      <c r="AA56" s="14" t="s">
        <v>29</v>
      </c>
      <c r="AB56" s="35" t="s">
        <v>184</v>
      </c>
    </row>
    <row r="57" spans="1:28" s="109" customFormat="1" ht="78.75" x14ac:dyDescent="0.2">
      <c r="A57" s="420"/>
      <c r="B57" s="420"/>
      <c r="C57" s="420"/>
      <c r="D57" s="493"/>
      <c r="E57" s="376" t="s">
        <v>44</v>
      </c>
      <c r="F57" s="378"/>
      <c r="G57" s="351">
        <v>5</v>
      </c>
      <c r="H57" s="354">
        <v>8</v>
      </c>
      <c r="I57" s="389"/>
      <c r="J57" s="357"/>
      <c r="K57" s="334" t="s">
        <v>51</v>
      </c>
      <c r="L57" s="337" t="s">
        <v>326</v>
      </c>
      <c r="M57" s="7" t="s">
        <v>325</v>
      </c>
      <c r="N57" s="340" t="s">
        <v>98</v>
      </c>
      <c r="O57" s="30">
        <v>5</v>
      </c>
      <c r="P57" s="343">
        <f>((O57*0.6)+(O58*0.1)+(O59*0.1)+(O60*0.1)+(O61*0.1))</f>
        <v>3.8000000000000003</v>
      </c>
      <c r="Q57" s="345">
        <v>3</v>
      </c>
      <c r="R57" s="348">
        <v>5</v>
      </c>
      <c r="S57" s="363">
        <f>P57*Q57*R57</f>
        <v>57</v>
      </c>
      <c r="T57" s="373" t="str">
        <f>+IF(S57&gt;100,"Riesgo_ INTOLERABLE",IF(AND(S57&gt;65,S57&lt;=100),"Riesgo_ IMPORTANTE",IF(AND(S57&gt;37,S57&lt;=65),"Riesgo_ MODERADO",IF(AND(S57&gt;16,S57&lt;=37),"Riesgo_ TOLERABLE",IF(AND(S57&gt;=15),"Riesgo_BAJO")))))</f>
        <v>Riesgo_ MODERADO</v>
      </c>
      <c r="U57" s="328">
        <f>G57/170*1</f>
        <v>2.9411764705882353E-2</v>
      </c>
      <c r="V57" s="369">
        <v>1</v>
      </c>
      <c r="W57" s="370">
        <f>S57*V57</f>
        <v>57</v>
      </c>
      <c r="X57" s="331" t="str">
        <f>+IF(W57&gt;=500,"ALTO",IF(AND(W57&gt;325,W57&lt;=499),"MEDIO",IF(AND(W57&gt;1,W57&lt;=324),"BAJO",)))</f>
        <v>BAJO</v>
      </c>
      <c r="Y57" s="13" t="s">
        <v>26</v>
      </c>
      <c r="Z57" s="4" t="s">
        <v>100</v>
      </c>
      <c r="AA57" s="13" t="s">
        <v>26</v>
      </c>
      <c r="AB57" s="110"/>
    </row>
    <row r="58" spans="1:28" s="109" customFormat="1" ht="15.75" x14ac:dyDescent="0.25">
      <c r="A58" s="420"/>
      <c r="B58" s="420"/>
      <c r="C58" s="420"/>
      <c r="D58" s="493"/>
      <c r="E58" s="377"/>
      <c r="F58" s="379"/>
      <c r="G58" s="352"/>
      <c r="H58" s="355"/>
      <c r="I58" s="389"/>
      <c r="J58" s="358"/>
      <c r="K58" s="335"/>
      <c r="L58" s="338"/>
      <c r="M58" s="8" t="s">
        <v>60</v>
      </c>
      <c r="N58" s="341"/>
      <c r="O58" s="10">
        <v>1</v>
      </c>
      <c r="P58" s="343"/>
      <c r="Q58" s="346"/>
      <c r="R58" s="349"/>
      <c r="S58" s="364"/>
      <c r="T58" s="374"/>
      <c r="U58" s="329"/>
      <c r="V58" s="329"/>
      <c r="W58" s="371"/>
      <c r="X58" s="332"/>
      <c r="Y58" s="11" t="s">
        <v>27</v>
      </c>
      <c r="Z58" s="3" t="s">
        <v>100</v>
      </c>
      <c r="AA58" s="11" t="s">
        <v>27</v>
      </c>
      <c r="AB58" s="29"/>
    </row>
    <row r="59" spans="1:28" s="109" customFormat="1" ht="56.25" x14ac:dyDescent="0.25">
      <c r="A59" s="420"/>
      <c r="B59" s="420"/>
      <c r="C59" s="420"/>
      <c r="D59" s="493"/>
      <c r="E59" s="377"/>
      <c r="F59" s="379"/>
      <c r="G59" s="352"/>
      <c r="H59" s="355"/>
      <c r="I59" s="389"/>
      <c r="J59" s="358"/>
      <c r="K59" s="335"/>
      <c r="L59" s="338"/>
      <c r="M59" s="8" t="s">
        <v>89</v>
      </c>
      <c r="N59" s="341"/>
      <c r="O59" s="10">
        <v>2</v>
      </c>
      <c r="P59" s="343"/>
      <c r="Q59" s="346"/>
      <c r="R59" s="349"/>
      <c r="S59" s="364"/>
      <c r="T59" s="374"/>
      <c r="U59" s="329"/>
      <c r="V59" s="329"/>
      <c r="W59" s="371"/>
      <c r="X59" s="332"/>
      <c r="Y59" s="11" t="s">
        <v>4</v>
      </c>
      <c r="Z59" s="38" t="s">
        <v>100</v>
      </c>
      <c r="AA59" s="11" t="s">
        <v>36</v>
      </c>
      <c r="AB59" s="32" t="s">
        <v>324</v>
      </c>
    </row>
    <row r="60" spans="1:28" s="109" customFormat="1" ht="54" x14ac:dyDescent="0.25">
      <c r="A60" s="420"/>
      <c r="B60" s="420"/>
      <c r="C60" s="420"/>
      <c r="D60" s="493"/>
      <c r="E60" s="377"/>
      <c r="F60" s="379"/>
      <c r="G60" s="352"/>
      <c r="H60" s="355"/>
      <c r="I60" s="389"/>
      <c r="J60" s="358"/>
      <c r="K60" s="335"/>
      <c r="L60" s="338"/>
      <c r="M60" s="8" t="s">
        <v>323</v>
      </c>
      <c r="N60" s="341"/>
      <c r="O60" s="10">
        <v>1</v>
      </c>
      <c r="P60" s="343"/>
      <c r="Q60" s="346"/>
      <c r="R60" s="349"/>
      <c r="S60" s="364"/>
      <c r="T60" s="374"/>
      <c r="U60" s="329"/>
      <c r="V60" s="329"/>
      <c r="W60" s="371"/>
      <c r="X60" s="332"/>
      <c r="Y60" s="11" t="s">
        <v>28</v>
      </c>
      <c r="Z60" s="38" t="s">
        <v>429</v>
      </c>
      <c r="AA60" s="11" t="s">
        <v>28</v>
      </c>
      <c r="AB60" s="32" t="s">
        <v>119</v>
      </c>
    </row>
    <row r="61" spans="1:28" s="109" customFormat="1" ht="57" thickBot="1" x14ac:dyDescent="0.3">
      <c r="A61" s="420"/>
      <c r="B61" s="420"/>
      <c r="C61" s="420"/>
      <c r="D61" s="493"/>
      <c r="E61" s="377"/>
      <c r="F61" s="379"/>
      <c r="G61" s="352"/>
      <c r="H61" s="355"/>
      <c r="I61" s="389"/>
      <c r="J61" s="380"/>
      <c r="K61" s="336"/>
      <c r="L61" s="339"/>
      <c r="M61" s="9" t="s">
        <v>90</v>
      </c>
      <c r="N61" s="342"/>
      <c r="O61" s="33">
        <v>4</v>
      </c>
      <c r="P61" s="344"/>
      <c r="Q61" s="347"/>
      <c r="R61" s="350"/>
      <c r="S61" s="365"/>
      <c r="T61" s="375"/>
      <c r="U61" s="330"/>
      <c r="V61" s="330"/>
      <c r="W61" s="372"/>
      <c r="X61" s="333"/>
      <c r="Y61" s="14" t="s">
        <v>29</v>
      </c>
      <c r="Z61" s="38" t="s">
        <v>100</v>
      </c>
      <c r="AA61" s="11" t="s">
        <v>29</v>
      </c>
      <c r="AB61" s="32" t="s">
        <v>124</v>
      </c>
    </row>
    <row r="62" spans="1:28" s="109" customFormat="1" ht="33.75" x14ac:dyDescent="0.2">
      <c r="A62" s="420"/>
      <c r="B62" s="420"/>
      <c r="C62" s="420"/>
      <c r="D62" s="493"/>
      <c r="E62" s="376" t="s">
        <v>44</v>
      </c>
      <c r="F62" s="378"/>
      <c r="G62" s="351">
        <v>5</v>
      </c>
      <c r="H62" s="354">
        <v>8</v>
      </c>
      <c r="I62" s="389"/>
      <c r="J62" s="357"/>
      <c r="K62" s="334" t="s">
        <v>52</v>
      </c>
      <c r="L62" s="361" t="s">
        <v>321</v>
      </c>
      <c r="M62" s="7" t="s">
        <v>320</v>
      </c>
      <c r="N62" s="340" t="s">
        <v>98</v>
      </c>
      <c r="O62" s="30">
        <v>3</v>
      </c>
      <c r="P62" s="343">
        <f>((O62*0.6)+(O63*0.1)+(O64*0.1)+(O65*0.1)+(O66*0.1))</f>
        <v>2.5</v>
      </c>
      <c r="Q62" s="345">
        <v>3</v>
      </c>
      <c r="R62" s="348">
        <v>6</v>
      </c>
      <c r="S62" s="363">
        <f>P62*Q62*R62</f>
        <v>45</v>
      </c>
      <c r="T62" s="373" t="str">
        <f>+IF(S62&gt;100,"Riesgo_ INTOLERABLE",IF(AND(S62&gt;65,S62&lt;=100),"Riesgo_ IMPORTANTE",IF(AND(S62&gt;37,S62&lt;=65),"Riesgo_ MODERADO",IF(AND(S62&gt;16,S62&lt;=37),"Riesgo_ TOLERABLE",IF(AND(S62&gt;=15),"Riesgo_BAJO")))))</f>
        <v>Riesgo_ MODERADO</v>
      </c>
      <c r="U62" s="328">
        <f>G62/170*1</f>
        <v>2.9411764705882353E-2</v>
      </c>
      <c r="V62" s="369">
        <v>1</v>
      </c>
      <c r="W62" s="370">
        <f>S62*V62</f>
        <v>45</v>
      </c>
      <c r="X62" s="331" t="str">
        <f>+IF(W62&gt;=500,"ALTO",IF(AND(W62&gt;325,W62&lt;=499),"MEDIO",IF(AND(W62&gt;1,W62&lt;=324),"BAJO",)))</f>
        <v>BAJO</v>
      </c>
      <c r="Y62" s="13" t="s">
        <v>26</v>
      </c>
      <c r="Z62" s="4" t="s">
        <v>100</v>
      </c>
      <c r="AA62" s="13" t="s">
        <v>26</v>
      </c>
      <c r="AB62" s="110"/>
    </row>
    <row r="63" spans="1:28" s="109" customFormat="1" ht="15.75" x14ac:dyDescent="0.25">
      <c r="A63" s="420"/>
      <c r="B63" s="420"/>
      <c r="C63" s="420"/>
      <c r="D63" s="493"/>
      <c r="E63" s="377"/>
      <c r="F63" s="379"/>
      <c r="G63" s="352"/>
      <c r="H63" s="355"/>
      <c r="I63" s="389"/>
      <c r="J63" s="358"/>
      <c r="K63" s="335"/>
      <c r="L63" s="338"/>
      <c r="M63" s="8" t="s">
        <v>60</v>
      </c>
      <c r="N63" s="341"/>
      <c r="O63" s="10">
        <v>1</v>
      </c>
      <c r="P63" s="343"/>
      <c r="Q63" s="346"/>
      <c r="R63" s="349"/>
      <c r="S63" s="364"/>
      <c r="T63" s="374"/>
      <c r="U63" s="329"/>
      <c r="V63" s="329"/>
      <c r="W63" s="371"/>
      <c r="X63" s="332"/>
      <c r="Y63" s="11" t="s">
        <v>27</v>
      </c>
      <c r="Z63" s="3" t="s">
        <v>100</v>
      </c>
      <c r="AA63" s="11" t="s">
        <v>27</v>
      </c>
      <c r="AB63" s="29"/>
    </row>
    <row r="64" spans="1:28" s="109" customFormat="1" ht="56.25" x14ac:dyDescent="0.25">
      <c r="A64" s="420"/>
      <c r="B64" s="420"/>
      <c r="C64" s="420"/>
      <c r="D64" s="493"/>
      <c r="E64" s="377"/>
      <c r="F64" s="379"/>
      <c r="G64" s="352"/>
      <c r="H64" s="355"/>
      <c r="I64" s="389"/>
      <c r="J64" s="358"/>
      <c r="K64" s="335"/>
      <c r="L64" s="338"/>
      <c r="M64" s="8" t="s">
        <v>97</v>
      </c>
      <c r="N64" s="341"/>
      <c r="O64" s="10">
        <v>2</v>
      </c>
      <c r="P64" s="343"/>
      <c r="Q64" s="346"/>
      <c r="R64" s="349"/>
      <c r="S64" s="364"/>
      <c r="T64" s="374"/>
      <c r="U64" s="329"/>
      <c r="V64" s="329"/>
      <c r="W64" s="371"/>
      <c r="X64" s="332"/>
      <c r="Y64" s="11" t="s">
        <v>4</v>
      </c>
      <c r="Z64" s="38" t="s">
        <v>100</v>
      </c>
      <c r="AA64" s="11" t="s">
        <v>36</v>
      </c>
      <c r="AB64" s="32" t="s">
        <v>319</v>
      </c>
    </row>
    <row r="65" spans="1:28" s="109" customFormat="1" ht="54" x14ac:dyDescent="0.25">
      <c r="A65" s="420"/>
      <c r="B65" s="420"/>
      <c r="C65" s="420"/>
      <c r="D65" s="493"/>
      <c r="E65" s="377"/>
      <c r="F65" s="379"/>
      <c r="G65" s="352"/>
      <c r="H65" s="355"/>
      <c r="I65" s="389"/>
      <c r="J65" s="358"/>
      <c r="K65" s="335"/>
      <c r="L65" s="338"/>
      <c r="M65" s="8" t="s">
        <v>87</v>
      </c>
      <c r="N65" s="341"/>
      <c r="O65" s="10">
        <v>1</v>
      </c>
      <c r="P65" s="343"/>
      <c r="Q65" s="346"/>
      <c r="R65" s="349"/>
      <c r="S65" s="364"/>
      <c r="T65" s="374"/>
      <c r="U65" s="329"/>
      <c r="V65" s="329"/>
      <c r="W65" s="371"/>
      <c r="X65" s="332"/>
      <c r="Y65" s="11" t="s">
        <v>28</v>
      </c>
      <c r="Z65" s="38" t="s">
        <v>486</v>
      </c>
      <c r="AA65" s="11" t="s">
        <v>28</v>
      </c>
      <c r="AB65" s="32" t="s">
        <v>423</v>
      </c>
    </row>
    <row r="66" spans="1:28" s="109" customFormat="1" ht="57" thickBot="1" x14ac:dyDescent="0.3">
      <c r="A66" s="421"/>
      <c r="B66" s="421"/>
      <c r="C66" s="421"/>
      <c r="D66" s="494"/>
      <c r="E66" s="428"/>
      <c r="F66" s="429"/>
      <c r="G66" s="353"/>
      <c r="H66" s="356"/>
      <c r="I66" s="390"/>
      <c r="J66" s="359"/>
      <c r="K66" s="360"/>
      <c r="L66" s="362"/>
      <c r="M66" s="9" t="s">
        <v>91</v>
      </c>
      <c r="N66" s="342"/>
      <c r="O66" s="33">
        <v>3</v>
      </c>
      <c r="P66" s="344"/>
      <c r="Q66" s="347"/>
      <c r="R66" s="350"/>
      <c r="S66" s="365"/>
      <c r="T66" s="375"/>
      <c r="U66" s="330"/>
      <c r="V66" s="330"/>
      <c r="W66" s="372"/>
      <c r="X66" s="333"/>
      <c r="Y66" s="14" t="s">
        <v>29</v>
      </c>
      <c r="Z66" s="45" t="s">
        <v>100</v>
      </c>
      <c r="AA66" s="14" t="s">
        <v>29</v>
      </c>
      <c r="AB66" s="35" t="s">
        <v>316</v>
      </c>
    </row>
  </sheetData>
  <mergeCells count="231">
    <mergeCell ref="AA1:AB2"/>
    <mergeCell ref="AA3:AB4"/>
    <mergeCell ref="A6:H6"/>
    <mergeCell ref="L6:M6"/>
    <mergeCell ref="S9:T9"/>
    <mergeCell ref="Q10:Q11"/>
    <mergeCell ref="A8:A11"/>
    <mergeCell ref="B8:B11"/>
    <mergeCell ref="C8:C11"/>
    <mergeCell ref="D8:D11"/>
    <mergeCell ref="E8:F8"/>
    <mergeCell ref="G8:H8"/>
    <mergeCell ref="A1:C4"/>
    <mergeCell ref="D1:Z4"/>
    <mergeCell ref="R10:R11"/>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A12:A66"/>
    <mergeCell ref="B12:B66"/>
    <mergeCell ref="C12:C66"/>
    <mergeCell ref="D12:D66"/>
    <mergeCell ref="E12:E16"/>
    <mergeCell ref="F12:F16"/>
    <mergeCell ref="E42:E46"/>
    <mergeCell ref="F42:F46"/>
    <mergeCell ref="E52:E56"/>
    <mergeCell ref="F52:F56"/>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6"/>
    <mergeCell ref="J37:J41"/>
    <mergeCell ref="N32:N36"/>
    <mergeCell ref="P32:P36"/>
    <mergeCell ref="Q32:Q36"/>
    <mergeCell ref="E62:E66"/>
    <mergeCell ref="F62:F66"/>
    <mergeCell ref="G62:G66"/>
    <mergeCell ref="H62:H66"/>
    <mergeCell ref="J62:J66"/>
    <mergeCell ref="H52:H56"/>
    <mergeCell ref="J52:J56"/>
    <mergeCell ref="K52:K56"/>
    <mergeCell ref="L52:L56"/>
    <mergeCell ref="N52:N56"/>
    <mergeCell ref="S37:S41"/>
    <mergeCell ref="T37:T41"/>
    <mergeCell ref="U37:U41"/>
    <mergeCell ref="V37:V41"/>
    <mergeCell ref="W37:W41"/>
    <mergeCell ref="X37:X41"/>
    <mergeCell ref="K37:K41"/>
    <mergeCell ref="L37:L41"/>
    <mergeCell ref="N37:N41"/>
    <mergeCell ref="P37:P41"/>
    <mergeCell ref="Q37:Q41"/>
    <mergeCell ref="R37:R41"/>
    <mergeCell ref="V42:V46"/>
    <mergeCell ref="W42:W46"/>
    <mergeCell ref="X42:X46"/>
    <mergeCell ref="E47:E51"/>
    <mergeCell ref="F47:F51"/>
    <mergeCell ref="G47:G51"/>
    <mergeCell ref="H47:H51"/>
    <mergeCell ref="J47:J51"/>
    <mergeCell ref="K47:K51"/>
    <mergeCell ref="L47:L51"/>
    <mergeCell ref="P42:P46"/>
    <mergeCell ref="Q42:Q46"/>
    <mergeCell ref="R42:R46"/>
    <mergeCell ref="S42:S46"/>
    <mergeCell ref="T42:T46"/>
    <mergeCell ref="U42:U46"/>
    <mergeCell ref="G42:G46"/>
    <mergeCell ref="H42:H46"/>
    <mergeCell ref="J42:J46"/>
    <mergeCell ref="K42:K46"/>
    <mergeCell ref="L42:L46"/>
    <mergeCell ref="N42:N46"/>
    <mergeCell ref="U47:U51"/>
    <mergeCell ref="V47:V51"/>
    <mergeCell ref="W47:W51"/>
    <mergeCell ref="X47:X51"/>
    <mergeCell ref="E57:E61"/>
    <mergeCell ref="F57:F61"/>
    <mergeCell ref="G57:G61"/>
    <mergeCell ref="H57:H61"/>
    <mergeCell ref="J57:J61"/>
    <mergeCell ref="K57:K61"/>
    <mergeCell ref="N47:N51"/>
    <mergeCell ref="P47:P51"/>
    <mergeCell ref="Q47:Q51"/>
    <mergeCell ref="R47:R51"/>
    <mergeCell ref="S47:S51"/>
    <mergeCell ref="T47:T51"/>
    <mergeCell ref="V57:V61"/>
    <mergeCell ref="W57:W61"/>
    <mergeCell ref="X57:X61"/>
    <mergeCell ref="L57:L61"/>
    <mergeCell ref="N57:N61"/>
    <mergeCell ref="P57:P61"/>
    <mergeCell ref="Q57:Q61"/>
    <mergeCell ref="R57:R61"/>
    <mergeCell ref="S57:S61"/>
    <mergeCell ref="G52:G56"/>
    <mergeCell ref="V62:V66"/>
    <mergeCell ref="W62:W66"/>
    <mergeCell ref="X62:X66"/>
    <mergeCell ref="K62:K66"/>
    <mergeCell ref="L62:L66"/>
    <mergeCell ref="N62:N66"/>
    <mergeCell ref="P62:P66"/>
    <mergeCell ref="Q62:Q66"/>
    <mergeCell ref="R62:R66"/>
    <mergeCell ref="S62:S66"/>
    <mergeCell ref="T62:T66"/>
    <mergeCell ref="U62:U66"/>
    <mergeCell ref="T57:T61"/>
    <mergeCell ref="U57:U61"/>
    <mergeCell ref="V52:V56"/>
    <mergeCell ref="W52:W56"/>
    <mergeCell ref="X52:X56"/>
    <mergeCell ref="P52:P56"/>
    <mergeCell ref="Q52:Q56"/>
    <mergeCell ref="R52:R56"/>
    <mergeCell ref="S52:S56"/>
    <mergeCell ref="T52:T56"/>
    <mergeCell ref="U52:U56"/>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0000"/>
    <pageSetUpPr fitToPage="1"/>
  </sheetPr>
  <dimension ref="A1:AE71"/>
  <sheetViews>
    <sheetView showGridLines="0" zoomScale="65" zoomScaleNormal="65" workbookViewId="0">
      <selection activeCell="L6" sqref="L6:M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8" customWidth="1"/>
    <col min="16" max="16" width="11.140625" style="23" bestFit="1" customWidth="1"/>
    <col min="17" max="17" width="6.28515625" style="16" bestFit="1" customWidth="1"/>
    <col min="18" max="18" width="6.7109375" style="16"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42</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711</v>
      </c>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33.75" x14ac:dyDescent="0.2">
      <c r="A12" s="419" t="s">
        <v>43</v>
      </c>
      <c r="B12" s="419" t="s">
        <v>593</v>
      </c>
      <c r="C12" s="419" t="s">
        <v>189</v>
      </c>
      <c r="D12" s="492" t="s">
        <v>190</v>
      </c>
      <c r="E12" s="376" t="s">
        <v>44</v>
      </c>
      <c r="F12" s="351"/>
      <c r="G12" s="351">
        <v>1</v>
      </c>
      <c r="H12" s="354">
        <v>8</v>
      </c>
      <c r="I12" s="401" t="s">
        <v>45</v>
      </c>
      <c r="J12" s="404"/>
      <c r="K12" s="407" t="s">
        <v>374</v>
      </c>
      <c r="L12" s="407" t="s">
        <v>406</v>
      </c>
      <c r="M12" s="7" t="s">
        <v>372</v>
      </c>
      <c r="N12" s="340" t="s">
        <v>98</v>
      </c>
      <c r="O12" s="30">
        <v>3</v>
      </c>
      <c r="P12" s="394">
        <f>((O12*0.6)+(O13*0.1)+(O14*0.1)+(O15*0.1)+(O16*0.1))</f>
        <v>2.8000000000000003</v>
      </c>
      <c r="Q12" s="395">
        <v>2</v>
      </c>
      <c r="R12" s="398">
        <v>4</v>
      </c>
      <c r="S12" s="363">
        <f>P12*Q12*R12</f>
        <v>22.400000000000002</v>
      </c>
      <c r="T12" s="366" t="str">
        <f>+IF(S12&gt;100,"Riesgo_INTOLERABLE",IF(AND(S12&gt;65,S12&lt;=100),"Riesgo_IMPORTANTE",IF(AND(S12&gt;37,S12&lt;=65),"Riesgo_MODERADO",IF(AND(S12&gt;16,S12&lt;=37),"Riesgo_TOLERABLE",IF(AND(S12&gt;=15),"Riesgo_BAJO")))))</f>
        <v>Riesgo_TOLERABLE</v>
      </c>
      <c r="U12" s="328">
        <f>G12/170*1</f>
        <v>5.8823529411764705E-3</v>
      </c>
      <c r="V12" s="369">
        <v>1</v>
      </c>
      <c r="W12" s="370">
        <f>S12*V12</f>
        <v>22.400000000000002</v>
      </c>
      <c r="X12" s="331" t="str">
        <f>+IF(W12&gt;=500,"ALTO",IF(AND(W12&gt;325,W12&lt;=499),"MEDIO",IF(AND(W12&gt;1,W12&lt;=324),"BAJO",)))</f>
        <v>BAJO</v>
      </c>
      <c r="Y12" s="13" t="s">
        <v>26</v>
      </c>
      <c r="Z12" s="4" t="s">
        <v>100</v>
      </c>
      <c r="AA12" s="13" t="s">
        <v>26</v>
      </c>
      <c r="AB12" s="5"/>
    </row>
    <row r="13" spans="1:31" ht="15.75" x14ac:dyDescent="0.25">
      <c r="A13" s="420"/>
      <c r="B13" s="420"/>
      <c r="C13" s="420"/>
      <c r="D13" s="493"/>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27" x14ac:dyDescent="0.25">
      <c r="A14" s="420"/>
      <c r="B14" s="420"/>
      <c r="C14" s="420"/>
      <c r="D14" s="493"/>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420"/>
      <c r="D15" s="493"/>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3.25" thickBot="1" x14ac:dyDescent="0.3">
      <c r="A16" s="420"/>
      <c r="B16" s="420"/>
      <c r="C16" s="420"/>
      <c r="D16" s="493"/>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7" customFormat="1" ht="22.5" x14ac:dyDescent="0.2">
      <c r="A17" s="420"/>
      <c r="B17" s="420"/>
      <c r="C17" s="420"/>
      <c r="D17" s="493"/>
      <c r="E17" s="376" t="s">
        <v>44</v>
      </c>
      <c r="F17" s="519"/>
      <c r="G17" s="351">
        <v>1</v>
      </c>
      <c r="H17" s="354">
        <v>8</v>
      </c>
      <c r="I17" s="402"/>
      <c r="J17" s="357"/>
      <c r="K17" s="334" t="s">
        <v>369</v>
      </c>
      <c r="L17" s="410" t="s">
        <v>368</v>
      </c>
      <c r="M17" s="7" t="s">
        <v>59</v>
      </c>
      <c r="N17" s="340" t="s">
        <v>98</v>
      </c>
      <c r="O17" s="30">
        <v>3</v>
      </c>
      <c r="P17" s="343">
        <f>((O17*0.6)+(O18*0.1)+(O19*0.1)+(O20*0.1)+(O21*0.1))</f>
        <v>2.7</v>
      </c>
      <c r="Q17" s="345">
        <v>1</v>
      </c>
      <c r="R17" s="348">
        <v>2</v>
      </c>
      <c r="S17" s="363">
        <f>P17*Q17*R17</f>
        <v>5.4</v>
      </c>
      <c r="T17" s="385" t="s">
        <v>122</v>
      </c>
      <c r="U17" s="328">
        <f>G17/170*1</f>
        <v>5.8823529411764705E-3</v>
      </c>
      <c r="V17" s="369">
        <v>1</v>
      </c>
      <c r="W17" s="370">
        <f>S17*V17</f>
        <v>5.4</v>
      </c>
      <c r="X17" s="331" t="str">
        <f>+IF(W17&gt;=500,"ALTO",IF(AND(W17&gt;325,W17&lt;=499),"MEDIO",IF(AND(W17&gt;1,W17&lt;=324),"BAJO",)))</f>
        <v>BAJO</v>
      </c>
      <c r="Y17" s="13" t="s">
        <v>26</v>
      </c>
      <c r="Z17" s="4" t="s">
        <v>100</v>
      </c>
      <c r="AA17" s="13" t="s">
        <v>26</v>
      </c>
      <c r="AB17" s="28"/>
    </row>
    <row r="18" spans="1:29" s="17" customFormat="1" ht="15.75" x14ac:dyDescent="0.25">
      <c r="A18" s="420"/>
      <c r="B18" s="420"/>
      <c r="C18" s="420"/>
      <c r="D18" s="493"/>
      <c r="E18" s="377"/>
      <c r="F18" s="520"/>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7" customFormat="1" ht="27" x14ac:dyDescent="0.25">
      <c r="A19" s="420"/>
      <c r="B19" s="420"/>
      <c r="C19" s="420"/>
      <c r="D19" s="493"/>
      <c r="E19" s="377"/>
      <c r="F19" s="520"/>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7" customFormat="1" ht="54" x14ac:dyDescent="0.25">
      <c r="A20" s="420"/>
      <c r="B20" s="420"/>
      <c r="C20" s="420"/>
      <c r="D20" s="493"/>
      <c r="E20" s="377"/>
      <c r="F20" s="520"/>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7" customFormat="1" ht="23.25" thickBot="1" x14ac:dyDescent="0.3">
      <c r="A21" s="420"/>
      <c r="B21" s="420"/>
      <c r="C21" s="420"/>
      <c r="D21" s="493"/>
      <c r="E21" s="377"/>
      <c r="F21" s="520"/>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7" customFormat="1" ht="22.5" x14ac:dyDescent="0.2">
      <c r="A22" s="420"/>
      <c r="B22" s="420"/>
      <c r="C22" s="420"/>
      <c r="D22" s="493"/>
      <c r="E22" s="376" t="s">
        <v>44</v>
      </c>
      <c r="F22" s="351"/>
      <c r="G22" s="351">
        <v>1</v>
      </c>
      <c r="H22" s="354">
        <v>8</v>
      </c>
      <c r="I22" s="402"/>
      <c r="J22" s="357"/>
      <c r="K22" s="334" t="s">
        <v>362</v>
      </c>
      <c r="L22" s="337" t="s">
        <v>399</v>
      </c>
      <c r="M22" s="7" t="s">
        <v>61</v>
      </c>
      <c r="N22" s="340"/>
      <c r="O22" s="30">
        <v>3</v>
      </c>
      <c r="P22" s="343">
        <f>((O22*0.6)+(O23*0.1)+(O24*0.1)+(O25*0.1)+(O26*0.1))</f>
        <v>2.7</v>
      </c>
      <c r="Q22" s="345">
        <v>2</v>
      </c>
      <c r="R22" s="348">
        <v>4</v>
      </c>
      <c r="S22" s="363">
        <f>P22*Q22*R22</f>
        <v>21.6</v>
      </c>
      <c r="T22" s="366" t="str">
        <f>+IF(S22&gt;100,"Riesgo_INTOLERABLE",IF(AND(S22&gt;65,S22&lt;=100),"Riesgo_IMPORTANTE",IF(AND(S22&gt;37,S22&lt;=65),"Riesgo_MODERADO",IF(AND(S22&gt;16,S22&lt;=37),"Riesgo_TOLERABLE",IF(AND(S22&gt;=15),"Riesgo_BAJO")))))</f>
        <v>Riesgo_TOLERABLE</v>
      </c>
      <c r="U22" s="328">
        <f>G22/170*1</f>
        <v>5.8823529411764705E-3</v>
      </c>
      <c r="V22" s="369">
        <v>1</v>
      </c>
      <c r="W22" s="370">
        <f>S22*V22</f>
        <v>21.6</v>
      </c>
      <c r="X22" s="331" t="str">
        <f>+IF(W22&gt;=500,"ALTO",IF(AND(W22&gt;325,W22&lt;=499),"MEDIO",IF(AND(W22&gt;1,W22&lt;=324),"BAJO",)))</f>
        <v>BAJO</v>
      </c>
      <c r="Y22" s="13" t="s">
        <v>26</v>
      </c>
      <c r="Z22" s="4" t="s">
        <v>100</v>
      </c>
      <c r="AA22" s="13" t="s">
        <v>26</v>
      </c>
      <c r="AB22" s="28"/>
    </row>
    <row r="23" spans="1:29" s="17" customFormat="1" ht="15.75" x14ac:dyDescent="0.25">
      <c r="A23" s="420"/>
      <c r="B23" s="420"/>
      <c r="C23" s="420"/>
      <c r="D23" s="493"/>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7" customFormat="1" ht="45" x14ac:dyDescent="0.25">
      <c r="A24" s="420"/>
      <c r="B24" s="420"/>
      <c r="C24" s="420"/>
      <c r="D24" s="493"/>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386</v>
      </c>
      <c r="AA24" s="11" t="s">
        <v>36</v>
      </c>
      <c r="AB24" s="32" t="s">
        <v>387</v>
      </c>
    </row>
    <row r="25" spans="1:29" s="17" customFormat="1" ht="54" x14ac:dyDescent="0.25">
      <c r="A25" s="420"/>
      <c r="B25" s="420"/>
      <c r="C25" s="420"/>
      <c r="D25" s="493"/>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7" customFormat="1" ht="45.75" thickBot="1" x14ac:dyDescent="0.3">
      <c r="A26" s="420"/>
      <c r="B26" s="420"/>
      <c r="C26" s="420"/>
      <c r="D26" s="493"/>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7" customFormat="1" ht="45" x14ac:dyDescent="0.2">
      <c r="A27" s="420"/>
      <c r="B27" s="420"/>
      <c r="C27" s="420"/>
      <c r="D27" s="493"/>
      <c r="E27" s="376" t="s">
        <v>44</v>
      </c>
      <c r="F27" s="519"/>
      <c r="G27" s="351">
        <v>1</v>
      </c>
      <c r="H27" s="354">
        <v>8</v>
      </c>
      <c r="I27" s="402"/>
      <c r="J27" s="357"/>
      <c r="K27" s="334" t="s">
        <v>355</v>
      </c>
      <c r="L27" s="337" t="s">
        <v>400</v>
      </c>
      <c r="M27" s="7" t="s">
        <v>66</v>
      </c>
      <c r="N27" s="340" t="s">
        <v>98</v>
      </c>
      <c r="O27" s="30">
        <v>6</v>
      </c>
      <c r="P27" s="343">
        <f>((O27*0.6)+(O28*0.1)+(O29*0.1)+(O30*0.1)+(O31*0.1))</f>
        <v>5.8999999999999986</v>
      </c>
      <c r="Q27" s="345">
        <v>2</v>
      </c>
      <c r="R27" s="348">
        <v>1</v>
      </c>
      <c r="S27" s="363">
        <f>P27*Q27*R27</f>
        <v>11.799999999999997</v>
      </c>
      <c r="T27" s="385" t="s">
        <v>126</v>
      </c>
      <c r="U27" s="328">
        <f>G27/170*1</f>
        <v>5.8823529411764705E-3</v>
      </c>
      <c r="V27" s="369">
        <v>1</v>
      </c>
      <c r="W27" s="370">
        <f>S27*V27</f>
        <v>11.799999999999997</v>
      </c>
      <c r="X27" s="331" t="str">
        <f>+IF(W27&gt;=500,"ALTO",IF(AND(W27&gt;325,W27&lt;=499),"MEDIO",IF(AND(W27&gt;1,W27&lt;=324),"BAJO",)))</f>
        <v>BAJO</v>
      </c>
      <c r="Y27" s="13" t="s">
        <v>26</v>
      </c>
      <c r="Z27" s="114" t="s">
        <v>100</v>
      </c>
      <c r="AA27" s="13" t="s">
        <v>26</v>
      </c>
      <c r="AB27" s="32"/>
    </row>
    <row r="28" spans="1:29" s="17" customFormat="1" ht="22.5" x14ac:dyDescent="0.25">
      <c r="A28" s="420"/>
      <c r="B28" s="420"/>
      <c r="C28" s="420"/>
      <c r="D28" s="493"/>
      <c r="E28" s="377"/>
      <c r="F28" s="520"/>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7" customFormat="1" ht="27" x14ac:dyDescent="0.25">
      <c r="A29" s="420"/>
      <c r="B29" s="420"/>
      <c r="C29" s="420"/>
      <c r="D29" s="493"/>
      <c r="E29" s="377"/>
      <c r="F29" s="520"/>
      <c r="G29" s="352"/>
      <c r="H29" s="355"/>
      <c r="I29" s="402"/>
      <c r="J29" s="358"/>
      <c r="K29" s="335"/>
      <c r="L29" s="383"/>
      <c r="M29" s="8" t="s">
        <v>68</v>
      </c>
      <c r="N29" s="341"/>
      <c r="O29" s="10">
        <v>6</v>
      </c>
      <c r="P29" s="343"/>
      <c r="Q29" s="346"/>
      <c r="R29" s="349"/>
      <c r="S29" s="364"/>
      <c r="T29" s="386"/>
      <c r="U29" s="329"/>
      <c r="V29" s="329"/>
      <c r="W29" s="371"/>
      <c r="X29" s="332"/>
      <c r="Y29" s="11" t="s">
        <v>4</v>
      </c>
      <c r="Z29" s="31" t="s">
        <v>390</v>
      </c>
      <c r="AA29" s="11" t="s">
        <v>36</v>
      </c>
      <c r="AB29" s="32" t="s">
        <v>389</v>
      </c>
    </row>
    <row r="30" spans="1:29" s="17" customFormat="1" ht="54" x14ac:dyDescent="0.25">
      <c r="A30" s="420"/>
      <c r="B30" s="420"/>
      <c r="C30" s="420"/>
      <c r="D30" s="493"/>
      <c r="E30" s="377"/>
      <c r="F30" s="520"/>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7" customFormat="1" ht="16.5" thickBot="1" x14ac:dyDescent="0.3">
      <c r="A31" s="420"/>
      <c r="B31" s="420"/>
      <c r="C31" s="420"/>
      <c r="D31" s="493"/>
      <c r="E31" s="377"/>
      <c r="F31" s="520"/>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42"/>
    </row>
    <row r="32" spans="1:29" s="17" customFormat="1" ht="33.75" x14ac:dyDescent="0.2">
      <c r="A32" s="420"/>
      <c r="B32" s="420"/>
      <c r="C32" s="420"/>
      <c r="D32" s="493"/>
      <c r="E32" s="376" t="s">
        <v>44</v>
      </c>
      <c r="F32" s="519"/>
      <c r="G32" s="351">
        <v>1</v>
      </c>
      <c r="H32" s="354">
        <v>8</v>
      </c>
      <c r="I32" s="402"/>
      <c r="J32" s="357"/>
      <c r="K32" s="334" t="s">
        <v>70</v>
      </c>
      <c r="L32" s="337" t="s">
        <v>401</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5.8823529411764705E-3</v>
      </c>
      <c r="V32" s="369">
        <v>1</v>
      </c>
      <c r="W32" s="370">
        <f>S32*V32</f>
        <v>20.8</v>
      </c>
      <c r="X32" s="331" t="s">
        <v>126</v>
      </c>
      <c r="Y32" s="13" t="s">
        <v>26</v>
      </c>
      <c r="Z32" s="4" t="s">
        <v>100</v>
      </c>
      <c r="AA32" s="13" t="s">
        <v>26</v>
      </c>
      <c r="AB32" s="110"/>
    </row>
    <row r="33" spans="1:28" s="17" customFormat="1" ht="15.75" x14ac:dyDescent="0.25">
      <c r="A33" s="420"/>
      <c r="B33" s="420"/>
      <c r="C33" s="420"/>
      <c r="D33" s="493"/>
      <c r="E33" s="377"/>
      <c r="F33" s="520"/>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7" customFormat="1" ht="27" x14ac:dyDescent="0.25">
      <c r="A34" s="420"/>
      <c r="B34" s="420"/>
      <c r="C34" s="420"/>
      <c r="D34" s="493"/>
      <c r="E34" s="377"/>
      <c r="F34" s="520"/>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7" customFormat="1" ht="54" x14ac:dyDescent="0.25">
      <c r="A35" s="420"/>
      <c r="B35" s="420"/>
      <c r="C35" s="420"/>
      <c r="D35" s="493"/>
      <c r="E35" s="377"/>
      <c r="F35" s="520"/>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472</v>
      </c>
    </row>
    <row r="36" spans="1:28" s="17" customFormat="1" ht="34.5" thickBot="1" x14ac:dyDescent="0.3">
      <c r="A36" s="420"/>
      <c r="B36" s="420"/>
      <c r="C36" s="420"/>
      <c r="D36" s="493"/>
      <c r="E36" s="377"/>
      <c r="F36" s="520"/>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7" customFormat="1" ht="22.5" x14ac:dyDescent="0.2">
      <c r="A37" s="420"/>
      <c r="B37" s="420"/>
      <c r="C37" s="420"/>
      <c r="D37" s="493"/>
      <c r="E37" s="376" t="s">
        <v>44</v>
      </c>
      <c r="F37" s="519"/>
      <c r="G37" s="351">
        <v>1</v>
      </c>
      <c r="H37" s="354">
        <v>8</v>
      </c>
      <c r="I37" s="389"/>
      <c r="J37" s="521"/>
      <c r="K37" s="524" t="s">
        <v>48</v>
      </c>
      <c r="L37" s="527" t="s">
        <v>405</v>
      </c>
      <c r="M37" s="7" t="s">
        <v>79</v>
      </c>
      <c r="N37" s="340" t="s">
        <v>98</v>
      </c>
      <c r="O37" s="30">
        <v>1</v>
      </c>
      <c r="P37" s="394">
        <f>((O37*0.6)+(O38*0.1)+(O39*0.1)+(O40*0.1)+(O41*0.1))</f>
        <v>1.0999999999999999</v>
      </c>
      <c r="Q37" s="473">
        <v>2</v>
      </c>
      <c r="R37" s="476">
        <v>5</v>
      </c>
      <c r="S37" s="534">
        <f>P37*Q37*R37</f>
        <v>10.999999999999998</v>
      </c>
      <c r="T37" s="385" t="s">
        <v>122</v>
      </c>
      <c r="U37" s="328">
        <f>G37/122*1</f>
        <v>8.1967213114754103E-3</v>
      </c>
      <c r="V37" s="369">
        <v>1</v>
      </c>
      <c r="W37" s="370">
        <f>S37*V37</f>
        <v>10.999999999999998</v>
      </c>
      <c r="X37" s="331" t="str">
        <f>+IF(W37&gt;=500,"ALTO",IF(AND(W37&gt;325,W37&lt;=499),"MEDIO",IF(AND(W37&gt;1,W37&lt;=324),"BAJO",)))</f>
        <v>BAJO</v>
      </c>
      <c r="Y37" s="13" t="s">
        <v>26</v>
      </c>
      <c r="Z37" s="4" t="s">
        <v>100</v>
      </c>
      <c r="AA37" s="13" t="s">
        <v>26</v>
      </c>
      <c r="AB37" s="22"/>
    </row>
    <row r="38" spans="1:28" s="17" customFormat="1" ht="15.75" customHeight="1" x14ac:dyDescent="0.25">
      <c r="A38" s="420"/>
      <c r="B38" s="420"/>
      <c r="C38" s="420"/>
      <c r="D38" s="493"/>
      <c r="E38" s="377"/>
      <c r="F38" s="520"/>
      <c r="G38" s="352"/>
      <c r="H38" s="355"/>
      <c r="I38" s="389"/>
      <c r="J38" s="522"/>
      <c r="K38" s="525"/>
      <c r="L38" s="528"/>
      <c r="M38" s="8" t="s">
        <v>162</v>
      </c>
      <c r="N38" s="341"/>
      <c r="O38" s="10">
        <v>1</v>
      </c>
      <c r="P38" s="343"/>
      <c r="Q38" s="530"/>
      <c r="R38" s="532"/>
      <c r="S38" s="535"/>
      <c r="T38" s="386"/>
      <c r="U38" s="537"/>
      <c r="V38" s="430"/>
      <c r="W38" s="539"/>
      <c r="X38" s="332"/>
      <c r="Y38" s="11" t="s">
        <v>27</v>
      </c>
      <c r="Z38" s="3" t="s">
        <v>100</v>
      </c>
      <c r="AA38" s="11" t="s">
        <v>27</v>
      </c>
      <c r="AB38" s="29"/>
    </row>
    <row r="39" spans="1:28" s="17" customFormat="1" ht="27" x14ac:dyDescent="0.25">
      <c r="A39" s="420"/>
      <c r="B39" s="420"/>
      <c r="C39" s="420"/>
      <c r="D39" s="493"/>
      <c r="E39" s="377"/>
      <c r="F39" s="520"/>
      <c r="G39" s="352"/>
      <c r="H39" s="355"/>
      <c r="I39" s="389"/>
      <c r="J39" s="522"/>
      <c r="K39" s="525"/>
      <c r="L39" s="528"/>
      <c r="M39" s="8" t="s">
        <v>80</v>
      </c>
      <c r="N39" s="341"/>
      <c r="O39" s="10">
        <v>1</v>
      </c>
      <c r="P39" s="343"/>
      <c r="Q39" s="530"/>
      <c r="R39" s="532"/>
      <c r="S39" s="535"/>
      <c r="T39" s="386"/>
      <c r="U39" s="537"/>
      <c r="V39" s="430"/>
      <c r="W39" s="539"/>
      <c r="X39" s="332"/>
      <c r="Y39" s="11" t="s">
        <v>4</v>
      </c>
      <c r="Z39" s="31" t="s">
        <v>407</v>
      </c>
      <c r="AA39" s="11" t="s">
        <v>36</v>
      </c>
      <c r="AB39" s="32" t="s">
        <v>408</v>
      </c>
    </row>
    <row r="40" spans="1:28" s="17" customFormat="1" ht="54" x14ac:dyDescent="0.25">
      <c r="A40" s="420"/>
      <c r="B40" s="420"/>
      <c r="C40" s="420"/>
      <c r="D40" s="493"/>
      <c r="E40" s="377"/>
      <c r="F40" s="520"/>
      <c r="G40" s="352"/>
      <c r="H40" s="355"/>
      <c r="I40" s="389"/>
      <c r="J40" s="522"/>
      <c r="K40" s="525"/>
      <c r="L40" s="528"/>
      <c r="M40" s="8" t="s">
        <v>81</v>
      </c>
      <c r="N40" s="341"/>
      <c r="O40" s="10">
        <v>1</v>
      </c>
      <c r="P40" s="343"/>
      <c r="Q40" s="530"/>
      <c r="R40" s="532"/>
      <c r="S40" s="535"/>
      <c r="T40" s="386"/>
      <c r="U40" s="537"/>
      <c r="V40" s="430"/>
      <c r="W40" s="539"/>
      <c r="X40" s="332"/>
      <c r="Y40" s="11" t="s">
        <v>28</v>
      </c>
      <c r="Z40" s="31" t="s">
        <v>163</v>
      </c>
      <c r="AA40" s="11" t="s">
        <v>28</v>
      </c>
      <c r="AB40" s="32" t="s">
        <v>164</v>
      </c>
    </row>
    <row r="41" spans="1:28" s="17" customFormat="1" ht="23.25" thickBot="1" x14ac:dyDescent="0.3">
      <c r="A41" s="420"/>
      <c r="B41" s="420"/>
      <c r="C41" s="420"/>
      <c r="D41" s="493"/>
      <c r="E41" s="377"/>
      <c r="F41" s="520"/>
      <c r="G41" s="352"/>
      <c r="H41" s="355"/>
      <c r="I41" s="389"/>
      <c r="J41" s="523"/>
      <c r="K41" s="526"/>
      <c r="L41" s="529"/>
      <c r="M41" s="9" t="s">
        <v>57</v>
      </c>
      <c r="N41" s="342"/>
      <c r="O41" s="33">
        <v>2</v>
      </c>
      <c r="P41" s="344"/>
      <c r="Q41" s="531"/>
      <c r="R41" s="533"/>
      <c r="S41" s="536"/>
      <c r="T41" s="387"/>
      <c r="U41" s="538"/>
      <c r="V41" s="431"/>
      <c r="W41" s="540"/>
      <c r="X41" s="333"/>
      <c r="Y41" s="14" t="s">
        <v>29</v>
      </c>
      <c r="Z41" s="35" t="s">
        <v>115</v>
      </c>
      <c r="AA41" s="14" t="s">
        <v>29</v>
      </c>
      <c r="AB41" s="35" t="s">
        <v>409</v>
      </c>
    </row>
    <row r="42" spans="1:28" s="17" customFormat="1" ht="15.75" customHeight="1" x14ac:dyDescent="0.2">
      <c r="A42" s="420"/>
      <c r="B42" s="420"/>
      <c r="C42" s="420"/>
      <c r="D42" s="493"/>
      <c r="E42" s="376" t="s">
        <v>44</v>
      </c>
      <c r="F42" s="519"/>
      <c r="G42" s="351">
        <v>1</v>
      </c>
      <c r="H42" s="354">
        <v>8</v>
      </c>
      <c r="I42" s="389"/>
      <c r="J42" s="521"/>
      <c r="K42" s="524" t="s">
        <v>47</v>
      </c>
      <c r="L42" s="527" t="s">
        <v>410</v>
      </c>
      <c r="M42" s="7" t="s">
        <v>166</v>
      </c>
      <c r="N42" s="340" t="s">
        <v>98</v>
      </c>
      <c r="O42" s="30">
        <v>1</v>
      </c>
      <c r="P42" s="394">
        <f>((O42*0.6)+(O43*0.1)+(O44*0.1)+(O45*0.1)+(O46*0.1))</f>
        <v>1.0999999999999999</v>
      </c>
      <c r="Q42" s="473">
        <v>2</v>
      </c>
      <c r="R42" s="476">
        <v>4</v>
      </c>
      <c r="S42" s="534">
        <f>P42*Q42*R42</f>
        <v>8.7999999999999989</v>
      </c>
      <c r="T42" s="385" t="s">
        <v>122</v>
      </c>
      <c r="U42" s="328">
        <f>G42/122*1</f>
        <v>8.1967213114754103E-3</v>
      </c>
      <c r="V42" s="369">
        <v>1</v>
      </c>
      <c r="W42" s="370">
        <f>S42*V42</f>
        <v>8.7999999999999989</v>
      </c>
      <c r="X42" s="331" t="str">
        <f>+IF(W42&gt;=500,"ALTO",IF(AND(W42&gt;325,W42&lt;=499),"MEDIO",IF(AND(W42&gt;1,W42&lt;=324),"BAJO",)))</f>
        <v>BAJO</v>
      </c>
      <c r="Y42" s="13" t="s">
        <v>26</v>
      </c>
      <c r="Z42" s="4" t="s">
        <v>100</v>
      </c>
      <c r="AA42" s="13" t="s">
        <v>26</v>
      </c>
      <c r="AB42" s="22"/>
    </row>
    <row r="43" spans="1:28" s="17" customFormat="1" ht="15.75" customHeight="1" x14ac:dyDescent="0.25">
      <c r="A43" s="420"/>
      <c r="B43" s="420"/>
      <c r="C43" s="420"/>
      <c r="D43" s="493"/>
      <c r="E43" s="377"/>
      <c r="F43" s="520"/>
      <c r="G43" s="352"/>
      <c r="H43" s="355"/>
      <c r="I43" s="389"/>
      <c r="J43" s="522"/>
      <c r="K43" s="525"/>
      <c r="L43" s="528"/>
      <c r="M43" s="8" t="s">
        <v>94</v>
      </c>
      <c r="N43" s="341"/>
      <c r="O43" s="10">
        <v>1</v>
      </c>
      <c r="P43" s="343"/>
      <c r="Q43" s="530"/>
      <c r="R43" s="532"/>
      <c r="S43" s="535"/>
      <c r="T43" s="386"/>
      <c r="U43" s="537"/>
      <c r="V43" s="430"/>
      <c r="W43" s="539"/>
      <c r="X43" s="332"/>
      <c r="Y43" s="11" t="s">
        <v>27</v>
      </c>
      <c r="Z43" s="3" t="s">
        <v>100</v>
      </c>
      <c r="AA43" s="11" t="s">
        <v>27</v>
      </c>
      <c r="AB43" s="29"/>
    </row>
    <row r="44" spans="1:28" s="17" customFormat="1" ht="27" x14ac:dyDescent="0.25">
      <c r="A44" s="420"/>
      <c r="B44" s="420"/>
      <c r="C44" s="420"/>
      <c r="D44" s="493"/>
      <c r="E44" s="377"/>
      <c r="F44" s="520"/>
      <c r="G44" s="352"/>
      <c r="H44" s="355"/>
      <c r="I44" s="389"/>
      <c r="J44" s="522"/>
      <c r="K44" s="525"/>
      <c r="L44" s="528"/>
      <c r="M44" s="8" t="s">
        <v>167</v>
      </c>
      <c r="N44" s="341"/>
      <c r="O44" s="10">
        <v>1</v>
      </c>
      <c r="P44" s="343"/>
      <c r="Q44" s="530"/>
      <c r="R44" s="532"/>
      <c r="S44" s="535"/>
      <c r="T44" s="386"/>
      <c r="U44" s="537"/>
      <c r="V44" s="430"/>
      <c r="W44" s="539"/>
      <c r="X44" s="332"/>
      <c r="Y44" s="11" t="s">
        <v>4</v>
      </c>
      <c r="Z44" s="31" t="s">
        <v>100</v>
      </c>
      <c r="AA44" s="11" t="s">
        <v>36</v>
      </c>
      <c r="AB44" s="19"/>
    </row>
    <row r="45" spans="1:28" s="17" customFormat="1" ht="54" x14ac:dyDescent="0.25">
      <c r="A45" s="420"/>
      <c r="B45" s="420"/>
      <c r="C45" s="420"/>
      <c r="D45" s="493"/>
      <c r="E45" s="377"/>
      <c r="F45" s="520"/>
      <c r="G45" s="352"/>
      <c r="H45" s="355"/>
      <c r="I45" s="389"/>
      <c r="J45" s="522"/>
      <c r="K45" s="525"/>
      <c r="L45" s="528"/>
      <c r="M45" s="8" t="s">
        <v>55</v>
      </c>
      <c r="N45" s="341"/>
      <c r="O45" s="10">
        <v>1</v>
      </c>
      <c r="P45" s="343"/>
      <c r="Q45" s="530"/>
      <c r="R45" s="532"/>
      <c r="S45" s="535"/>
      <c r="T45" s="386"/>
      <c r="U45" s="537"/>
      <c r="V45" s="430"/>
      <c r="W45" s="539"/>
      <c r="X45" s="332"/>
      <c r="Y45" s="11" t="s">
        <v>28</v>
      </c>
      <c r="Z45" s="31" t="s">
        <v>107</v>
      </c>
      <c r="AA45" s="11" t="s">
        <v>28</v>
      </c>
      <c r="AB45" s="32" t="s">
        <v>108</v>
      </c>
    </row>
    <row r="46" spans="1:28" s="17" customFormat="1" ht="34.5" thickBot="1" x14ac:dyDescent="0.3">
      <c r="A46" s="420"/>
      <c r="B46" s="420"/>
      <c r="C46" s="420"/>
      <c r="D46" s="493"/>
      <c r="E46" s="377"/>
      <c r="F46" s="520"/>
      <c r="G46" s="352"/>
      <c r="H46" s="355"/>
      <c r="I46" s="389"/>
      <c r="J46" s="523"/>
      <c r="K46" s="526"/>
      <c r="L46" s="529"/>
      <c r="M46" s="9" t="s">
        <v>57</v>
      </c>
      <c r="N46" s="342"/>
      <c r="O46" s="33">
        <v>2</v>
      </c>
      <c r="P46" s="344"/>
      <c r="Q46" s="531"/>
      <c r="R46" s="533"/>
      <c r="S46" s="536"/>
      <c r="T46" s="387"/>
      <c r="U46" s="538"/>
      <c r="V46" s="431"/>
      <c r="W46" s="540"/>
      <c r="X46" s="333"/>
      <c r="Y46" s="14" t="s">
        <v>29</v>
      </c>
      <c r="Z46" s="39" t="s">
        <v>100</v>
      </c>
      <c r="AA46" s="14" t="s">
        <v>29</v>
      </c>
      <c r="AB46" s="20" t="s">
        <v>106</v>
      </c>
    </row>
    <row r="47" spans="1:28" s="17" customFormat="1" ht="33.75" customHeight="1" x14ac:dyDescent="0.2">
      <c r="A47" s="420"/>
      <c r="B47" s="420"/>
      <c r="C47" s="420"/>
      <c r="D47" s="493"/>
      <c r="E47" s="376" t="s">
        <v>44</v>
      </c>
      <c r="F47" s="519"/>
      <c r="G47" s="351">
        <v>1</v>
      </c>
      <c r="H47" s="354">
        <v>8</v>
      </c>
      <c r="I47" s="389"/>
      <c r="J47" s="521"/>
      <c r="K47" s="524" t="s">
        <v>82</v>
      </c>
      <c r="L47" s="527" t="s">
        <v>95</v>
      </c>
      <c r="M47" s="7" t="s">
        <v>83</v>
      </c>
      <c r="N47" s="340" t="s">
        <v>98</v>
      </c>
      <c r="O47" s="30">
        <v>3</v>
      </c>
      <c r="P47" s="394">
        <f>((O47*0.6)+(O48*0.1)+(O49*0.1)+(O50*0.1)+(O51*0.1))</f>
        <v>2.4000000000000004</v>
      </c>
      <c r="Q47" s="473">
        <v>2</v>
      </c>
      <c r="R47" s="476">
        <v>4</v>
      </c>
      <c r="S47" s="534">
        <f>P47*Q47*R47</f>
        <v>19.200000000000003</v>
      </c>
      <c r="T47" s="366" t="str">
        <f>+IF(S47&gt;100,"Riesgo_ INTOLERABLE",IF(AND(S47&gt;65,S47&lt;=100),"Riesgo_ IMPORTANTE",IF(AND(S47&gt;37,S47&lt;=65),"Riesgo_ MODERADO",IF(AND(S47&gt;16,S47&lt;=37),"Riesgo_ TOLERABLE",IF(AND(S47&gt;=15),"Riesgo_BAJO")))))</f>
        <v>Riesgo_ TOLERABLE</v>
      </c>
      <c r="U47" s="328">
        <f>G47/122*1</f>
        <v>8.1967213114754103E-3</v>
      </c>
      <c r="V47" s="369">
        <v>1</v>
      </c>
      <c r="W47" s="370">
        <f>S47*V47</f>
        <v>19.200000000000003</v>
      </c>
      <c r="X47" s="331" t="str">
        <f>+IF(W47&gt;=500,"ALTO",IF(AND(W47&gt;325,W47&lt;=499),"MEDIO",IF(AND(W47&gt;1,W47&lt;=324),"BAJO",)))</f>
        <v>BAJO</v>
      </c>
      <c r="Y47" s="13" t="s">
        <v>26</v>
      </c>
      <c r="Z47" s="4" t="s">
        <v>100</v>
      </c>
      <c r="AA47" s="13" t="s">
        <v>26</v>
      </c>
      <c r="AB47" s="22"/>
    </row>
    <row r="48" spans="1:28" s="17" customFormat="1" ht="15.75" customHeight="1" x14ac:dyDescent="0.25">
      <c r="A48" s="420"/>
      <c r="B48" s="420"/>
      <c r="C48" s="420"/>
      <c r="D48" s="493"/>
      <c r="E48" s="377"/>
      <c r="F48" s="520"/>
      <c r="G48" s="352"/>
      <c r="H48" s="355"/>
      <c r="I48" s="389"/>
      <c r="J48" s="522"/>
      <c r="K48" s="525"/>
      <c r="L48" s="528"/>
      <c r="M48" s="8" t="s">
        <v>60</v>
      </c>
      <c r="N48" s="341"/>
      <c r="O48" s="10">
        <v>1</v>
      </c>
      <c r="P48" s="343"/>
      <c r="Q48" s="530"/>
      <c r="R48" s="532"/>
      <c r="S48" s="535"/>
      <c r="T48" s="367"/>
      <c r="U48" s="537"/>
      <c r="V48" s="430"/>
      <c r="W48" s="539"/>
      <c r="X48" s="332"/>
      <c r="Y48" s="11" t="s">
        <v>27</v>
      </c>
      <c r="Z48" s="3" t="s">
        <v>100</v>
      </c>
      <c r="AA48" s="11" t="s">
        <v>27</v>
      </c>
      <c r="AB48" s="29"/>
    </row>
    <row r="49" spans="1:28" s="17" customFormat="1" ht="33.75" x14ac:dyDescent="0.25">
      <c r="A49" s="420"/>
      <c r="B49" s="420"/>
      <c r="C49" s="420"/>
      <c r="D49" s="493"/>
      <c r="E49" s="377"/>
      <c r="F49" s="520"/>
      <c r="G49" s="352"/>
      <c r="H49" s="355"/>
      <c r="I49" s="389"/>
      <c r="J49" s="522"/>
      <c r="K49" s="525"/>
      <c r="L49" s="528"/>
      <c r="M49" s="8" t="s">
        <v>84</v>
      </c>
      <c r="N49" s="341"/>
      <c r="O49" s="10">
        <v>2</v>
      </c>
      <c r="P49" s="343"/>
      <c r="Q49" s="530"/>
      <c r="R49" s="532"/>
      <c r="S49" s="535"/>
      <c r="T49" s="367"/>
      <c r="U49" s="537"/>
      <c r="V49" s="430"/>
      <c r="W49" s="539"/>
      <c r="X49" s="332"/>
      <c r="Y49" s="11" t="s">
        <v>4</v>
      </c>
      <c r="Z49" s="124" t="s">
        <v>100</v>
      </c>
      <c r="AA49" s="11" t="s">
        <v>36</v>
      </c>
      <c r="AB49" s="32"/>
    </row>
    <row r="50" spans="1:28" s="17" customFormat="1" ht="54" x14ac:dyDescent="0.25">
      <c r="A50" s="420"/>
      <c r="B50" s="420"/>
      <c r="C50" s="420"/>
      <c r="D50" s="493"/>
      <c r="E50" s="377"/>
      <c r="F50" s="520"/>
      <c r="G50" s="352"/>
      <c r="H50" s="355"/>
      <c r="I50" s="389"/>
      <c r="J50" s="522"/>
      <c r="K50" s="525"/>
      <c r="L50" s="528"/>
      <c r="M50" s="8" t="s">
        <v>55</v>
      </c>
      <c r="N50" s="341"/>
      <c r="O50" s="10">
        <v>1</v>
      </c>
      <c r="P50" s="343"/>
      <c r="Q50" s="530"/>
      <c r="R50" s="532"/>
      <c r="S50" s="535"/>
      <c r="T50" s="367"/>
      <c r="U50" s="537"/>
      <c r="V50" s="430"/>
      <c r="W50" s="539"/>
      <c r="X50" s="332"/>
      <c r="Y50" s="11" t="s">
        <v>28</v>
      </c>
      <c r="Z50" s="31" t="s">
        <v>475</v>
      </c>
      <c r="AA50" s="11" t="s">
        <v>28</v>
      </c>
      <c r="AB50" s="32" t="s">
        <v>109</v>
      </c>
    </row>
    <row r="51" spans="1:28" s="17" customFormat="1" ht="45.75" thickBot="1" x14ac:dyDescent="0.3">
      <c r="A51" s="420"/>
      <c r="B51" s="420"/>
      <c r="C51" s="420"/>
      <c r="D51" s="493"/>
      <c r="E51" s="377"/>
      <c r="F51" s="520"/>
      <c r="G51" s="352"/>
      <c r="H51" s="355"/>
      <c r="I51" s="389"/>
      <c r="J51" s="523"/>
      <c r="K51" s="526"/>
      <c r="L51" s="529"/>
      <c r="M51" s="9" t="s">
        <v>57</v>
      </c>
      <c r="N51" s="342"/>
      <c r="O51" s="33">
        <v>2</v>
      </c>
      <c r="P51" s="344"/>
      <c r="Q51" s="531"/>
      <c r="R51" s="533"/>
      <c r="S51" s="536"/>
      <c r="T51" s="368"/>
      <c r="U51" s="538"/>
      <c r="V51" s="431"/>
      <c r="W51" s="540"/>
      <c r="X51" s="333"/>
      <c r="Y51" s="14" t="s">
        <v>29</v>
      </c>
      <c r="Z51" s="38" t="s">
        <v>476</v>
      </c>
      <c r="AA51" s="14" t="s">
        <v>29</v>
      </c>
      <c r="AB51" s="40" t="s">
        <v>169</v>
      </c>
    </row>
    <row r="52" spans="1:28" s="17" customFormat="1" ht="45" x14ac:dyDescent="0.2">
      <c r="A52" s="420"/>
      <c r="B52" s="420"/>
      <c r="C52" s="420"/>
      <c r="D52" s="493"/>
      <c r="E52" s="376" t="s">
        <v>44</v>
      </c>
      <c r="F52" s="519"/>
      <c r="G52" s="351">
        <v>1</v>
      </c>
      <c r="H52" s="479">
        <v>8</v>
      </c>
      <c r="I52" s="389"/>
      <c r="J52" s="490"/>
      <c r="K52" s="334" t="s">
        <v>50</v>
      </c>
      <c r="L52" s="337" t="s">
        <v>411</v>
      </c>
      <c r="M52" s="7" t="s">
        <v>180</v>
      </c>
      <c r="N52" s="340" t="s">
        <v>98</v>
      </c>
      <c r="O52" s="30">
        <v>6</v>
      </c>
      <c r="P52" s="343">
        <f>((O52*0.6)+(O53*0.1)+(O54*0.1)+(O55*0.1)+(O56*0.1))</f>
        <v>4.5</v>
      </c>
      <c r="Q52" s="473">
        <v>2</v>
      </c>
      <c r="R52" s="476">
        <v>5</v>
      </c>
      <c r="S52" s="363">
        <f>P52*Q52*R52</f>
        <v>45</v>
      </c>
      <c r="T52" s="373" t="str">
        <f>+IF(S52&gt;100,"Riesgo_ INTOLERABLE",IF(AND(S52&gt;65,S52&lt;=100),"Riesgo_ IMPORTANTE",IF(AND(S52&gt;37,S52&lt;=65),"Riesgo_ MODERADO",IF(AND(S52&gt;16,S52&lt;=37),"Riesgo_ TOLERABLE",IF(AND(S52&gt;=15),"Riesgo_BAJO")))))</f>
        <v>Riesgo_ MODERADO</v>
      </c>
      <c r="U52" s="328">
        <f>G52/170*1</f>
        <v>5.8823529411764705E-3</v>
      </c>
      <c r="V52" s="369">
        <v>1</v>
      </c>
      <c r="W52" s="370">
        <f>S52*V52</f>
        <v>45</v>
      </c>
      <c r="X52" s="470" t="s">
        <v>118</v>
      </c>
      <c r="Y52" s="13" t="s">
        <v>26</v>
      </c>
      <c r="Z52" s="4" t="s">
        <v>100</v>
      </c>
      <c r="AA52" s="13" t="s">
        <v>26</v>
      </c>
      <c r="AB52" s="22"/>
    </row>
    <row r="53" spans="1:28" s="17" customFormat="1" ht="22.5" x14ac:dyDescent="0.25">
      <c r="A53" s="420"/>
      <c r="B53" s="420"/>
      <c r="C53" s="420"/>
      <c r="D53" s="493"/>
      <c r="E53" s="377"/>
      <c r="F53" s="520"/>
      <c r="G53" s="352"/>
      <c r="H53" s="480"/>
      <c r="I53" s="389"/>
      <c r="J53" s="490"/>
      <c r="K53" s="335"/>
      <c r="L53" s="383"/>
      <c r="M53" s="8" t="s">
        <v>86</v>
      </c>
      <c r="N53" s="341"/>
      <c r="O53" s="10">
        <v>2</v>
      </c>
      <c r="P53" s="343"/>
      <c r="Q53" s="474"/>
      <c r="R53" s="477"/>
      <c r="S53" s="364"/>
      <c r="T53" s="374"/>
      <c r="U53" s="329"/>
      <c r="V53" s="329"/>
      <c r="W53" s="371"/>
      <c r="X53" s="471"/>
      <c r="Y53" s="11" t="s">
        <v>27</v>
      </c>
      <c r="Z53" s="3" t="s">
        <v>100</v>
      </c>
      <c r="AA53" s="11" t="s">
        <v>27</v>
      </c>
      <c r="AB53" s="29"/>
    </row>
    <row r="54" spans="1:28" s="17" customFormat="1" ht="27" x14ac:dyDescent="0.25">
      <c r="A54" s="420"/>
      <c r="B54" s="420"/>
      <c r="C54" s="420"/>
      <c r="D54" s="493"/>
      <c r="E54" s="377"/>
      <c r="F54" s="520"/>
      <c r="G54" s="352"/>
      <c r="H54" s="480"/>
      <c r="I54" s="389"/>
      <c r="J54" s="490"/>
      <c r="K54" s="335"/>
      <c r="L54" s="383"/>
      <c r="M54" s="8" t="s">
        <v>181</v>
      </c>
      <c r="N54" s="341"/>
      <c r="O54" s="10">
        <v>2</v>
      </c>
      <c r="P54" s="343"/>
      <c r="Q54" s="474"/>
      <c r="R54" s="477"/>
      <c r="S54" s="364"/>
      <c r="T54" s="374"/>
      <c r="U54" s="329"/>
      <c r="V54" s="329"/>
      <c r="W54" s="371"/>
      <c r="X54" s="471"/>
      <c r="Y54" s="11" t="s">
        <v>4</v>
      </c>
      <c r="Z54" s="31" t="s">
        <v>100</v>
      </c>
      <c r="AA54" s="11" t="s">
        <v>36</v>
      </c>
      <c r="AB54" s="19"/>
    </row>
    <row r="55" spans="1:28" s="17" customFormat="1" ht="54" x14ac:dyDescent="0.25">
      <c r="A55" s="420"/>
      <c r="B55" s="420"/>
      <c r="C55" s="420"/>
      <c r="D55" s="493"/>
      <c r="E55" s="377"/>
      <c r="F55" s="520"/>
      <c r="G55" s="352"/>
      <c r="H55" s="480"/>
      <c r="I55" s="389"/>
      <c r="J55" s="490"/>
      <c r="K55" s="335"/>
      <c r="L55" s="383"/>
      <c r="M55" s="8" t="s">
        <v>87</v>
      </c>
      <c r="N55" s="341"/>
      <c r="O55" s="10">
        <v>2</v>
      </c>
      <c r="P55" s="343"/>
      <c r="Q55" s="474"/>
      <c r="R55" s="477"/>
      <c r="S55" s="364"/>
      <c r="T55" s="374"/>
      <c r="U55" s="329"/>
      <c r="V55" s="329"/>
      <c r="W55" s="371"/>
      <c r="X55" s="471"/>
      <c r="Y55" s="11" t="s">
        <v>28</v>
      </c>
      <c r="Z55" s="31" t="s">
        <v>182</v>
      </c>
      <c r="AA55" s="11" t="s">
        <v>28</v>
      </c>
      <c r="AB55" s="32" t="s">
        <v>183</v>
      </c>
    </row>
    <row r="56" spans="1:28" s="17" customFormat="1" ht="68.25" thickBot="1" x14ac:dyDescent="0.3">
      <c r="A56" s="420"/>
      <c r="B56" s="420"/>
      <c r="C56" s="420"/>
      <c r="D56" s="493"/>
      <c r="E56" s="428"/>
      <c r="F56" s="541"/>
      <c r="G56" s="353"/>
      <c r="H56" s="481"/>
      <c r="I56" s="389"/>
      <c r="J56" s="491"/>
      <c r="K56" s="336"/>
      <c r="L56" s="384"/>
      <c r="M56" s="9" t="s">
        <v>123</v>
      </c>
      <c r="N56" s="342"/>
      <c r="O56" s="33">
        <v>3</v>
      </c>
      <c r="P56" s="344"/>
      <c r="Q56" s="475"/>
      <c r="R56" s="478"/>
      <c r="S56" s="365"/>
      <c r="T56" s="375"/>
      <c r="U56" s="330"/>
      <c r="V56" s="330"/>
      <c r="W56" s="372"/>
      <c r="X56" s="472"/>
      <c r="Y56" s="14" t="s">
        <v>29</v>
      </c>
      <c r="Z56" s="38" t="s">
        <v>427</v>
      </c>
      <c r="AA56" s="14" t="s">
        <v>29</v>
      </c>
      <c r="AB56" s="35" t="s">
        <v>184</v>
      </c>
    </row>
    <row r="57" spans="1:28" s="17" customFormat="1" ht="45" x14ac:dyDescent="0.2">
      <c r="A57" s="420"/>
      <c r="B57" s="420"/>
      <c r="C57" s="420"/>
      <c r="D57" s="493"/>
      <c r="E57" s="376" t="s">
        <v>44</v>
      </c>
      <c r="F57" s="519"/>
      <c r="G57" s="351">
        <v>1</v>
      </c>
      <c r="H57" s="354">
        <v>8</v>
      </c>
      <c r="I57" s="389"/>
      <c r="J57" s="521"/>
      <c r="K57" s="524" t="s">
        <v>92</v>
      </c>
      <c r="L57" s="542" t="s">
        <v>175</v>
      </c>
      <c r="M57" s="7" t="s">
        <v>96</v>
      </c>
      <c r="N57" s="340" t="s">
        <v>98</v>
      </c>
      <c r="O57" s="30">
        <v>4</v>
      </c>
      <c r="P57" s="394">
        <f>((O57*0.6)+(O58*0.1)+(O59*0.1)+(O60*0.1)+(O61*0.1))</f>
        <v>3.5000000000000004</v>
      </c>
      <c r="Q57" s="473">
        <v>3</v>
      </c>
      <c r="R57" s="476">
        <v>5</v>
      </c>
      <c r="S57" s="534">
        <f>P57*Q57*R57</f>
        <v>52.500000000000007</v>
      </c>
      <c r="T57" s="373" t="str">
        <f>+IF(S57&gt;100,"Riesgo_ INTOLERABLE",IF(AND(S57&gt;65,S57&lt;=100),"Riesgo_ IMPORTANTE",IF(AND(S57&gt;37,S57&lt;=65),"Riesgo_ MODERADO",IF(AND(S57&gt;16,S57&lt;=37),"Riesgo_ TOLERABLE",IF(AND(S57&gt;=15),"Riesgo_BAJO")))))</f>
        <v>Riesgo_ MODERADO</v>
      </c>
      <c r="U57" s="328">
        <f>G57/122*1</f>
        <v>8.1967213114754103E-3</v>
      </c>
      <c r="V57" s="369">
        <v>1</v>
      </c>
      <c r="W57" s="370">
        <f>S57*V57</f>
        <v>52.500000000000007</v>
      </c>
      <c r="X57" s="331" t="str">
        <f>+IF(W57&gt;=500,"ALTO",IF(AND(W57&gt;325,W57&lt;=499),"MEDIO",IF(AND(W57&gt;1,W57&lt;=324),"BAJO",)))</f>
        <v>BAJO</v>
      </c>
      <c r="Y57" s="13" t="s">
        <v>26</v>
      </c>
      <c r="Z57" s="4" t="s">
        <v>100</v>
      </c>
      <c r="AA57" s="13" t="s">
        <v>26</v>
      </c>
      <c r="AB57" s="22"/>
    </row>
    <row r="58" spans="1:28" s="17" customFormat="1" ht="15.75" x14ac:dyDescent="0.25">
      <c r="A58" s="420"/>
      <c r="B58" s="420"/>
      <c r="C58" s="420"/>
      <c r="D58" s="493"/>
      <c r="E58" s="377"/>
      <c r="F58" s="520"/>
      <c r="G58" s="352"/>
      <c r="H58" s="355"/>
      <c r="I58" s="389"/>
      <c r="J58" s="522"/>
      <c r="K58" s="525"/>
      <c r="L58" s="543"/>
      <c r="M58" s="8" t="s">
        <v>93</v>
      </c>
      <c r="N58" s="341"/>
      <c r="O58" s="10">
        <v>3</v>
      </c>
      <c r="P58" s="343"/>
      <c r="Q58" s="530"/>
      <c r="R58" s="532"/>
      <c r="S58" s="535"/>
      <c r="T58" s="374"/>
      <c r="U58" s="537"/>
      <c r="V58" s="430"/>
      <c r="W58" s="539"/>
      <c r="X58" s="332"/>
      <c r="Y58" s="11" t="s">
        <v>27</v>
      </c>
      <c r="Z58" s="3" t="s">
        <v>100</v>
      </c>
      <c r="AA58" s="11" t="s">
        <v>27</v>
      </c>
      <c r="AB58" s="29"/>
    </row>
    <row r="59" spans="1:28" s="17" customFormat="1" ht="45" x14ac:dyDescent="0.25">
      <c r="A59" s="420"/>
      <c r="B59" s="420"/>
      <c r="C59" s="420"/>
      <c r="D59" s="493"/>
      <c r="E59" s="377"/>
      <c r="F59" s="520"/>
      <c r="G59" s="352"/>
      <c r="H59" s="355"/>
      <c r="I59" s="389"/>
      <c r="J59" s="522"/>
      <c r="K59" s="525"/>
      <c r="L59" s="543"/>
      <c r="M59" s="8" t="s">
        <v>63</v>
      </c>
      <c r="N59" s="341"/>
      <c r="O59" s="10">
        <v>5</v>
      </c>
      <c r="P59" s="343"/>
      <c r="Q59" s="530"/>
      <c r="R59" s="532"/>
      <c r="S59" s="535"/>
      <c r="T59" s="374"/>
      <c r="U59" s="537"/>
      <c r="V59" s="430"/>
      <c r="W59" s="539"/>
      <c r="X59" s="332"/>
      <c r="Y59" s="11" t="s">
        <v>4</v>
      </c>
      <c r="Z59" s="38" t="s">
        <v>176</v>
      </c>
      <c r="AA59" s="11" t="s">
        <v>36</v>
      </c>
      <c r="AB59" s="43" t="s">
        <v>177</v>
      </c>
    </row>
    <row r="60" spans="1:28" s="17" customFormat="1" ht="54" x14ac:dyDescent="0.25">
      <c r="A60" s="420"/>
      <c r="B60" s="420"/>
      <c r="C60" s="420"/>
      <c r="D60" s="493"/>
      <c r="E60" s="377"/>
      <c r="F60" s="520"/>
      <c r="G60" s="352"/>
      <c r="H60" s="355"/>
      <c r="I60" s="389"/>
      <c r="J60" s="522"/>
      <c r="K60" s="525"/>
      <c r="L60" s="543"/>
      <c r="M60" s="8" t="s">
        <v>77</v>
      </c>
      <c r="N60" s="341"/>
      <c r="O60" s="10">
        <v>1</v>
      </c>
      <c r="P60" s="343"/>
      <c r="Q60" s="530"/>
      <c r="R60" s="532"/>
      <c r="S60" s="535"/>
      <c r="T60" s="374"/>
      <c r="U60" s="537"/>
      <c r="V60" s="430"/>
      <c r="W60" s="539"/>
      <c r="X60" s="332"/>
      <c r="Y60" s="11" t="s">
        <v>28</v>
      </c>
      <c r="Z60" s="31" t="s">
        <v>117</v>
      </c>
      <c r="AA60" s="11" t="s">
        <v>28</v>
      </c>
      <c r="AB60" s="32" t="s">
        <v>178</v>
      </c>
    </row>
    <row r="61" spans="1:28" s="17" customFormat="1" ht="45.75" thickBot="1" x14ac:dyDescent="0.3">
      <c r="A61" s="420"/>
      <c r="B61" s="420"/>
      <c r="C61" s="420"/>
      <c r="D61" s="493"/>
      <c r="E61" s="377"/>
      <c r="F61" s="520"/>
      <c r="G61" s="352"/>
      <c r="H61" s="355"/>
      <c r="I61" s="389"/>
      <c r="J61" s="523"/>
      <c r="K61" s="526"/>
      <c r="L61" s="544"/>
      <c r="M61" s="9" t="s">
        <v>57</v>
      </c>
      <c r="N61" s="342"/>
      <c r="O61" s="33">
        <v>2</v>
      </c>
      <c r="P61" s="344"/>
      <c r="Q61" s="531"/>
      <c r="R61" s="533"/>
      <c r="S61" s="536"/>
      <c r="T61" s="375"/>
      <c r="U61" s="538"/>
      <c r="V61" s="431"/>
      <c r="W61" s="540"/>
      <c r="X61" s="333"/>
      <c r="Y61" s="14" t="s">
        <v>29</v>
      </c>
      <c r="Z61" s="39" t="s">
        <v>100</v>
      </c>
      <c r="AA61" s="14" t="s">
        <v>29</v>
      </c>
      <c r="AB61" s="32" t="s">
        <v>116</v>
      </c>
    </row>
    <row r="62" spans="1:28" s="17" customFormat="1" ht="78.75" x14ac:dyDescent="0.2">
      <c r="A62" s="420"/>
      <c r="B62" s="420"/>
      <c r="C62" s="420"/>
      <c r="D62" s="493"/>
      <c r="E62" s="376" t="s">
        <v>44</v>
      </c>
      <c r="F62" s="519"/>
      <c r="G62" s="351">
        <v>1</v>
      </c>
      <c r="H62" s="354">
        <v>8</v>
      </c>
      <c r="I62" s="389"/>
      <c r="J62" s="545"/>
      <c r="K62" s="334" t="s">
        <v>51</v>
      </c>
      <c r="L62" s="337" t="s">
        <v>473</v>
      </c>
      <c r="M62" s="7" t="s">
        <v>88</v>
      </c>
      <c r="N62" s="340" t="s">
        <v>98</v>
      </c>
      <c r="O62" s="30">
        <v>4</v>
      </c>
      <c r="P62" s="343">
        <f>((O62*0.6)+(O63*0.1)+(O64*0.1)+(O65*0.1)+(O66*0.1))</f>
        <v>3.3000000000000003</v>
      </c>
      <c r="Q62" s="473">
        <v>3</v>
      </c>
      <c r="R62" s="476">
        <v>5</v>
      </c>
      <c r="S62" s="363">
        <f>P62*Q62*R62</f>
        <v>49.5</v>
      </c>
      <c r="T62" s="373" t="str">
        <f>+IF(S62&gt;100,"Riesgo_ INTOLERABLE",IF(AND(S62&gt;65,S62&lt;=100),"Riesgo_ IMPORTANTE",IF(AND(S62&gt;37,S62&lt;=65),"Riesgo_ MODERADO",IF(AND(S62&gt;16,S62&lt;=37),"Riesgo_ TOLERABLE",IF(AND(S62&gt;=15),"Riesgo_BAJO")))))</f>
        <v>Riesgo_ MODERADO</v>
      </c>
      <c r="U62" s="328">
        <f>G62/122*1</f>
        <v>8.1967213114754103E-3</v>
      </c>
      <c r="V62" s="369">
        <v>1</v>
      </c>
      <c r="W62" s="370">
        <f>S62*V62</f>
        <v>49.5</v>
      </c>
      <c r="X62" s="331" t="str">
        <f>+IF(W62&gt;=500,"ALTO",IF(AND(W62&gt;325,W62&lt;=499),"MEDIO",IF(AND(W62&gt;1,W62&lt;=324),"BAJO",)))</f>
        <v>BAJO</v>
      </c>
      <c r="Y62" s="13" t="s">
        <v>26</v>
      </c>
      <c r="Z62" s="116" t="s">
        <v>100</v>
      </c>
      <c r="AA62" s="117" t="s">
        <v>26</v>
      </c>
      <c r="AB62" s="118"/>
    </row>
    <row r="63" spans="1:28" s="17" customFormat="1" ht="15.75" x14ac:dyDescent="0.25">
      <c r="A63" s="420"/>
      <c r="B63" s="420"/>
      <c r="C63" s="420"/>
      <c r="D63" s="493"/>
      <c r="E63" s="377"/>
      <c r="F63" s="520"/>
      <c r="G63" s="352"/>
      <c r="H63" s="355"/>
      <c r="I63" s="389"/>
      <c r="J63" s="546"/>
      <c r="K63" s="335"/>
      <c r="L63" s="338"/>
      <c r="M63" s="8" t="s">
        <v>60</v>
      </c>
      <c r="N63" s="341"/>
      <c r="O63" s="10">
        <v>1</v>
      </c>
      <c r="P63" s="343"/>
      <c r="Q63" s="474"/>
      <c r="R63" s="477"/>
      <c r="S63" s="364"/>
      <c r="T63" s="374"/>
      <c r="U63" s="329"/>
      <c r="V63" s="329"/>
      <c r="W63" s="371"/>
      <c r="X63" s="332"/>
      <c r="Y63" s="11" t="s">
        <v>27</v>
      </c>
      <c r="Z63" s="37" t="s">
        <v>100</v>
      </c>
      <c r="AA63" s="119" t="s">
        <v>27</v>
      </c>
      <c r="AB63" s="120"/>
    </row>
    <row r="64" spans="1:28" s="17" customFormat="1" ht="27" x14ac:dyDescent="0.25">
      <c r="A64" s="420"/>
      <c r="B64" s="420"/>
      <c r="C64" s="420"/>
      <c r="D64" s="493"/>
      <c r="E64" s="377"/>
      <c r="F64" s="520"/>
      <c r="G64" s="352"/>
      <c r="H64" s="355"/>
      <c r="I64" s="389"/>
      <c r="J64" s="546"/>
      <c r="K64" s="335"/>
      <c r="L64" s="338"/>
      <c r="M64" s="8" t="s">
        <v>89</v>
      </c>
      <c r="N64" s="341"/>
      <c r="O64" s="10">
        <v>2</v>
      </c>
      <c r="P64" s="343"/>
      <c r="Q64" s="474"/>
      <c r="R64" s="477"/>
      <c r="S64" s="364"/>
      <c r="T64" s="374"/>
      <c r="U64" s="329"/>
      <c r="V64" s="329"/>
      <c r="W64" s="371"/>
      <c r="X64" s="332"/>
      <c r="Y64" s="11" t="s">
        <v>4</v>
      </c>
      <c r="Z64" s="38" t="s">
        <v>100</v>
      </c>
      <c r="AA64" s="119" t="s">
        <v>36</v>
      </c>
      <c r="AB64" s="43"/>
    </row>
    <row r="65" spans="1:28" s="17" customFormat="1" ht="54" x14ac:dyDescent="0.25">
      <c r="A65" s="420"/>
      <c r="B65" s="420"/>
      <c r="C65" s="420"/>
      <c r="D65" s="493"/>
      <c r="E65" s="377"/>
      <c r="F65" s="520"/>
      <c r="G65" s="352"/>
      <c r="H65" s="355"/>
      <c r="I65" s="389"/>
      <c r="J65" s="546"/>
      <c r="K65" s="335"/>
      <c r="L65" s="338"/>
      <c r="M65" s="8" t="s">
        <v>186</v>
      </c>
      <c r="N65" s="341"/>
      <c r="O65" s="10">
        <v>2</v>
      </c>
      <c r="P65" s="343"/>
      <c r="Q65" s="474"/>
      <c r="R65" s="477"/>
      <c r="S65" s="364"/>
      <c r="T65" s="374"/>
      <c r="U65" s="329"/>
      <c r="V65" s="329"/>
      <c r="W65" s="371"/>
      <c r="X65" s="332"/>
      <c r="Y65" s="11" t="s">
        <v>28</v>
      </c>
      <c r="Z65" s="38" t="s">
        <v>395</v>
      </c>
      <c r="AA65" s="119" t="s">
        <v>28</v>
      </c>
      <c r="AB65" s="43" t="s">
        <v>119</v>
      </c>
    </row>
    <row r="66" spans="1:28" s="17" customFormat="1" ht="57" thickBot="1" x14ac:dyDescent="0.3">
      <c r="A66" s="420"/>
      <c r="B66" s="420"/>
      <c r="C66" s="420"/>
      <c r="D66" s="493"/>
      <c r="E66" s="377"/>
      <c r="F66" s="520"/>
      <c r="G66" s="352"/>
      <c r="H66" s="355"/>
      <c r="I66" s="389"/>
      <c r="J66" s="547"/>
      <c r="K66" s="336"/>
      <c r="L66" s="339"/>
      <c r="M66" s="9" t="s">
        <v>90</v>
      </c>
      <c r="N66" s="342"/>
      <c r="O66" s="33">
        <v>4</v>
      </c>
      <c r="P66" s="344"/>
      <c r="Q66" s="475"/>
      <c r="R66" s="478"/>
      <c r="S66" s="365"/>
      <c r="T66" s="375"/>
      <c r="U66" s="330"/>
      <c r="V66" s="330"/>
      <c r="W66" s="372"/>
      <c r="X66" s="333"/>
      <c r="Y66" s="14" t="s">
        <v>29</v>
      </c>
      <c r="Z66" s="38" t="s">
        <v>100</v>
      </c>
      <c r="AA66" s="119" t="s">
        <v>29</v>
      </c>
      <c r="AB66" s="43" t="s">
        <v>396</v>
      </c>
    </row>
    <row r="67" spans="1:28" s="17" customFormat="1" ht="33.75" x14ac:dyDescent="0.2">
      <c r="A67" s="420"/>
      <c r="B67" s="420"/>
      <c r="C67" s="420"/>
      <c r="D67" s="493"/>
      <c r="E67" s="376" t="s">
        <v>44</v>
      </c>
      <c r="F67" s="519"/>
      <c r="G67" s="351">
        <v>1</v>
      </c>
      <c r="H67" s="354">
        <v>8</v>
      </c>
      <c r="I67" s="389"/>
      <c r="J67" s="545"/>
      <c r="K67" s="334" t="s">
        <v>52</v>
      </c>
      <c r="L67" s="361" t="s">
        <v>474</v>
      </c>
      <c r="M67" s="7" t="s">
        <v>187</v>
      </c>
      <c r="N67" s="340" t="s">
        <v>98</v>
      </c>
      <c r="O67" s="30">
        <v>3</v>
      </c>
      <c r="P67" s="343">
        <f>((O67*0.6)+(O68*0.1)+(O69*0.1)+(O70*0.1)+(O71*0.1))</f>
        <v>2.6000000000000005</v>
      </c>
      <c r="Q67" s="473">
        <v>3</v>
      </c>
      <c r="R67" s="476">
        <v>5</v>
      </c>
      <c r="S67" s="363">
        <f>P67*Q67*R67</f>
        <v>39.000000000000007</v>
      </c>
      <c r="T67" s="373" t="str">
        <f>+IF(S67&gt;100,"Riesgo_ INTOLERABLE",IF(AND(S67&gt;65,S67&lt;=100),"Riesgo_ IMPORTANTE",IF(AND(S67&gt;37,S67&lt;=65),"Riesgo_ MODERADO",IF(AND(S67&gt;16,S67&lt;=37),"Riesgo_ TOLERABLE",IF(AND(S67&gt;=15),"Riesgo_BAJO")))))</f>
        <v>Riesgo_ MODERADO</v>
      </c>
      <c r="U67" s="328">
        <f>G67/122*1</f>
        <v>8.1967213114754103E-3</v>
      </c>
      <c r="V67" s="369">
        <v>5</v>
      </c>
      <c r="W67" s="370">
        <f>S67*V67</f>
        <v>195.00000000000003</v>
      </c>
      <c r="X67" s="331" t="s">
        <v>125</v>
      </c>
      <c r="Y67" s="13" t="s">
        <v>26</v>
      </c>
      <c r="Z67" s="116"/>
      <c r="AA67" s="117" t="s">
        <v>26</v>
      </c>
      <c r="AB67" s="118"/>
    </row>
    <row r="68" spans="1:28" s="17" customFormat="1" ht="15.75" x14ac:dyDescent="0.25">
      <c r="A68" s="420"/>
      <c r="B68" s="420"/>
      <c r="C68" s="420"/>
      <c r="D68" s="493"/>
      <c r="E68" s="377"/>
      <c r="F68" s="520"/>
      <c r="G68" s="352"/>
      <c r="H68" s="355"/>
      <c r="I68" s="389"/>
      <c r="J68" s="546"/>
      <c r="K68" s="335"/>
      <c r="L68" s="338"/>
      <c r="M68" s="8" t="s">
        <v>60</v>
      </c>
      <c r="N68" s="341"/>
      <c r="O68" s="10">
        <v>1</v>
      </c>
      <c r="P68" s="343"/>
      <c r="Q68" s="474"/>
      <c r="R68" s="477"/>
      <c r="S68" s="364"/>
      <c r="T68" s="374"/>
      <c r="U68" s="329"/>
      <c r="V68" s="329"/>
      <c r="W68" s="371"/>
      <c r="X68" s="332"/>
      <c r="Y68" s="11" t="s">
        <v>27</v>
      </c>
      <c r="Z68" s="37"/>
      <c r="AA68" s="119" t="s">
        <v>27</v>
      </c>
      <c r="AB68" s="120"/>
    </row>
    <row r="69" spans="1:28" s="17" customFormat="1" ht="56.25" x14ac:dyDescent="0.25">
      <c r="A69" s="420"/>
      <c r="B69" s="420"/>
      <c r="C69" s="420"/>
      <c r="D69" s="493"/>
      <c r="E69" s="377"/>
      <c r="F69" s="520"/>
      <c r="G69" s="352"/>
      <c r="H69" s="355"/>
      <c r="I69" s="389"/>
      <c r="J69" s="546"/>
      <c r="K69" s="335"/>
      <c r="L69" s="338"/>
      <c r="M69" s="8" t="s">
        <v>97</v>
      </c>
      <c r="N69" s="341"/>
      <c r="O69" s="10">
        <v>2</v>
      </c>
      <c r="P69" s="343"/>
      <c r="Q69" s="474"/>
      <c r="R69" s="477"/>
      <c r="S69" s="364"/>
      <c r="T69" s="374"/>
      <c r="U69" s="329"/>
      <c r="V69" s="329"/>
      <c r="W69" s="371"/>
      <c r="X69" s="332"/>
      <c r="Y69" s="11" t="s">
        <v>4</v>
      </c>
      <c r="Z69" s="38"/>
      <c r="AA69" s="119" t="s">
        <v>36</v>
      </c>
      <c r="AB69" s="43" t="s">
        <v>121</v>
      </c>
    </row>
    <row r="70" spans="1:28" s="17" customFormat="1" ht="54" x14ac:dyDescent="0.25">
      <c r="A70" s="420"/>
      <c r="B70" s="420"/>
      <c r="C70" s="420"/>
      <c r="D70" s="493"/>
      <c r="E70" s="377"/>
      <c r="F70" s="520"/>
      <c r="G70" s="352"/>
      <c r="H70" s="355"/>
      <c r="I70" s="389"/>
      <c r="J70" s="546"/>
      <c r="K70" s="335"/>
      <c r="L70" s="338"/>
      <c r="M70" s="8" t="s">
        <v>87</v>
      </c>
      <c r="N70" s="341"/>
      <c r="O70" s="10">
        <v>2</v>
      </c>
      <c r="P70" s="343"/>
      <c r="Q70" s="474"/>
      <c r="R70" s="477"/>
      <c r="S70" s="364"/>
      <c r="T70" s="374"/>
      <c r="U70" s="329"/>
      <c r="V70" s="329"/>
      <c r="W70" s="371"/>
      <c r="X70" s="332"/>
      <c r="Y70" s="11" t="s">
        <v>28</v>
      </c>
      <c r="Z70" s="38" t="s">
        <v>457</v>
      </c>
      <c r="AA70" s="119" t="s">
        <v>28</v>
      </c>
      <c r="AB70" s="43" t="s">
        <v>188</v>
      </c>
    </row>
    <row r="71" spans="1:28" s="17" customFormat="1" ht="87" customHeight="1" thickBot="1" x14ac:dyDescent="0.3">
      <c r="A71" s="421"/>
      <c r="B71" s="421"/>
      <c r="C71" s="421"/>
      <c r="D71" s="494"/>
      <c r="E71" s="428"/>
      <c r="F71" s="541"/>
      <c r="G71" s="353"/>
      <c r="H71" s="356"/>
      <c r="I71" s="390"/>
      <c r="J71" s="548"/>
      <c r="K71" s="360"/>
      <c r="L71" s="362"/>
      <c r="M71" s="9" t="s">
        <v>91</v>
      </c>
      <c r="N71" s="342"/>
      <c r="O71" s="33">
        <v>3</v>
      </c>
      <c r="P71" s="344"/>
      <c r="Q71" s="475"/>
      <c r="R71" s="478"/>
      <c r="S71" s="365"/>
      <c r="T71" s="375"/>
      <c r="U71" s="330"/>
      <c r="V71" s="330"/>
      <c r="W71" s="372"/>
      <c r="X71" s="333"/>
      <c r="Y71" s="14" t="s">
        <v>29</v>
      </c>
      <c r="Z71" s="121"/>
      <c r="AA71" s="122" t="s">
        <v>29</v>
      </c>
      <c r="AB71" s="123" t="s">
        <v>404</v>
      </c>
    </row>
  </sheetData>
  <mergeCells count="248">
    <mergeCell ref="G67:G71"/>
    <mergeCell ref="H67:H71"/>
    <mergeCell ref="J67:J71"/>
    <mergeCell ref="T67:T71"/>
    <mergeCell ref="U67:U71"/>
    <mergeCell ref="V67:V71"/>
    <mergeCell ref="W67:W71"/>
    <mergeCell ref="S67:S71"/>
    <mergeCell ref="R67:R71"/>
    <mergeCell ref="T62:T66"/>
    <mergeCell ref="U62:U66"/>
    <mergeCell ref="V62:V66"/>
    <mergeCell ref="L62:L66"/>
    <mergeCell ref="N62:N66"/>
    <mergeCell ref="P62:P66"/>
    <mergeCell ref="X67:X71"/>
    <mergeCell ref="K67:K71"/>
    <mergeCell ref="L67:L71"/>
    <mergeCell ref="N67:N71"/>
    <mergeCell ref="P67:P71"/>
    <mergeCell ref="Q67:Q71"/>
    <mergeCell ref="E67:E71"/>
    <mergeCell ref="F67:F71"/>
    <mergeCell ref="X57:X61"/>
    <mergeCell ref="L57:L61"/>
    <mergeCell ref="N57:N61"/>
    <mergeCell ref="P57:P61"/>
    <mergeCell ref="Q57:Q61"/>
    <mergeCell ref="R57:R61"/>
    <mergeCell ref="Q62:Q66"/>
    <mergeCell ref="R62:R66"/>
    <mergeCell ref="S62:S66"/>
    <mergeCell ref="W62:W66"/>
    <mergeCell ref="X62:X66"/>
    <mergeCell ref="S57:S61"/>
    <mergeCell ref="T57:T61"/>
    <mergeCell ref="U57:U61"/>
    <mergeCell ref="V57:V61"/>
    <mergeCell ref="W57:W61"/>
    <mergeCell ref="E62:E66"/>
    <mergeCell ref="F62:F66"/>
    <mergeCell ref="G62:G66"/>
    <mergeCell ref="H62:H66"/>
    <mergeCell ref="J62:J66"/>
    <mergeCell ref="K62:K66"/>
    <mergeCell ref="X47:X51"/>
    <mergeCell ref="L47:L51"/>
    <mergeCell ref="N47:N51"/>
    <mergeCell ref="P47:P51"/>
    <mergeCell ref="Q47:Q51"/>
    <mergeCell ref="R47:R51"/>
    <mergeCell ref="K52:K56"/>
    <mergeCell ref="L52:L56"/>
    <mergeCell ref="N52:N56"/>
    <mergeCell ref="P52:P56"/>
    <mergeCell ref="Q52:Q56"/>
    <mergeCell ref="R52:R56"/>
    <mergeCell ref="S52:S56"/>
    <mergeCell ref="T52:T56"/>
    <mergeCell ref="U52:U56"/>
    <mergeCell ref="V52:V56"/>
    <mergeCell ref="V47:V51"/>
    <mergeCell ref="W47:W51"/>
    <mergeCell ref="E47:E51"/>
    <mergeCell ref="F47:F51"/>
    <mergeCell ref="G47:G51"/>
    <mergeCell ref="H47:H51"/>
    <mergeCell ref="J47:J51"/>
    <mergeCell ref="K47:K51"/>
    <mergeCell ref="E57:E61"/>
    <mergeCell ref="F57:F61"/>
    <mergeCell ref="G57:G61"/>
    <mergeCell ref="H57:H61"/>
    <mergeCell ref="J57:J61"/>
    <mergeCell ref="K57:K61"/>
    <mergeCell ref="F52:F56"/>
    <mergeCell ref="E52:E56"/>
    <mergeCell ref="J52:J56"/>
    <mergeCell ref="H52:H56"/>
    <mergeCell ref="G52:G56"/>
    <mergeCell ref="X37:X41"/>
    <mergeCell ref="E42:E46"/>
    <mergeCell ref="F42:F46"/>
    <mergeCell ref="G42:G46"/>
    <mergeCell ref="H42:H46"/>
    <mergeCell ref="J42:J46"/>
    <mergeCell ref="K42:K46"/>
    <mergeCell ref="L42:L46"/>
    <mergeCell ref="N42:N46"/>
    <mergeCell ref="P42:P46"/>
    <mergeCell ref="Q42:Q46"/>
    <mergeCell ref="R42:R46"/>
    <mergeCell ref="S42:S46"/>
    <mergeCell ref="T42:T46"/>
    <mergeCell ref="U42:U46"/>
    <mergeCell ref="V42:V46"/>
    <mergeCell ref="W42:W46"/>
    <mergeCell ref="X42:X46"/>
    <mergeCell ref="I37:I71"/>
    <mergeCell ref="S47:S51"/>
    <mergeCell ref="W52:W56"/>
    <mergeCell ref="X52:X56"/>
    <mergeCell ref="T47:T51"/>
    <mergeCell ref="U47:U51"/>
    <mergeCell ref="Q37:Q41"/>
    <mergeCell ref="R37:R41"/>
    <mergeCell ref="S37:S41"/>
    <mergeCell ref="T37:T41"/>
    <mergeCell ref="U37:U41"/>
    <mergeCell ref="V37:V41"/>
    <mergeCell ref="R27:R31"/>
    <mergeCell ref="S27:S31"/>
    <mergeCell ref="W37:W41"/>
    <mergeCell ref="E37:E41"/>
    <mergeCell ref="F37:F41"/>
    <mergeCell ref="G37:G41"/>
    <mergeCell ref="H37:H41"/>
    <mergeCell ref="J37:J41"/>
    <mergeCell ref="K37:K41"/>
    <mergeCell ref="L37:L41"/>
    <mergeCell ref="N37:N41"/>
    <mergeCell ref="P37:P41"/>
    <mergeCell ref="L27:L31"/>
    <mergeCell ref="N27:N31"/>
    <mergeCell ref="Q32:Q36"/>
    <mergeCell ref="R32:R36"/>
    <mergeCell ref="S32:S36"/>
    <mergeCell ref="T32:T36"/>
    <mergeCell ref="U32:U36"/>
    <mergeCell ref="V32:V36"/>
    <mergeCell ref="I12:I36"/>
    <mergeCell ref="T17:T21"/>
    <mergeCell ref="P32:P36"/>
    <mergeCell ref="Q27:Q31"/>
    <mergeCell ref="U17:U21"/>
    <mergeCell ref="V17:V21"/>
    <mergeCell ref="H17:H21"/>
    <mergeCell ref="J17:J21"/>
    <mergeCell ref="P27:P31"/>
    <mergeCell ref="T27:T31"/>
    <mergeCell ref="U27:U31"/>
    <mergeCell ref="V27:V31"/>
    <mergeCell ref="W27:W31"/>
    <mergeCell ref="X27:X31"/>
    <mergeCell ref="E32:E36"/>
    <mergeCell ref="F32:F36"/>
    <mergeCell ref="G32:G36"/>
    <mergeCell ref="H32:H36"/>
    <mergeCell ref="J32:J36"/>
    <mergeCell ref="K32:K36"/>
    <mergeCell ref="L32:L36"/>
    <mergeCell ref="N32:N36"/>
    <mergeCell ref="W32:W36"/>
    <mergeCell ref="X32:X36"/>
    <mergeCell ref="E27:E31"/>
    <mergeCell ref="F27:F31"/>
    <mergeCell ref="G27:G31"/>
    <mergeCell ref="H27:H31"/>
    <mergeCell ref="J27:J31"/>
    <mergeCell ref="K27:K31"/>
    <mergeCell ref="E22:E26"/>
    <mergeCell ref="F22:F26"/>
    <mergeCell ref="G22:G26"/>
    <mergeCell ref="H22:H26"/>
    <mergeCell ref="J22:J26"/>
    <mergeCell ref="K22:K26"/>
    <mergeCell ref="L22:L26"/>
    <mergeCell ref="N22:N26"/>
    <mergeCell ref="Q22:Q26"/>
    <mergeCell ref="P22:P26"/>
    <mergeCell ref="W17:W21"/>
    <mergeCell ref="X17:X21"/>
    <mergeCell ref="R22:R26"/>
    <mergeCell ref="S22:S26"/>
    <mergeCell ref="T22:T26"/>
    <mergeCell ref="U22:U26"/>
    <mergeCell ref="V22:V26"/>
    <mergeCell ref="W22:W26"/>
    <mergeCell ref="X22:X26"/>
    <mergeCell ref="A12:A71"/>
    <mergeCell ref="B12:B71"/>
    <mergeCell ref="C12:C71"/>
    <mergeCell ref="D12:D71"/>
    <mergeCell ref="E12:E16"/>
    <mergeCell ref="J12:J16"/>
    <mergeCell ref="J9:J11"/>
    <mergeCell ref="T10:T11"/>
    <mergeCell ref="N12:N16"/>
    <mergeCell ref="P12:P16"/>
    <mergeCell ref="P17:P21"/>
    <mergeCell ref="Q12:Q16"/>
    <mergeCell ref="R12:R16"/>
    <mergeCell ref="S12:S16"/>
    <mergeCell ref="T12:T16"/>
    <mergeCell ref="E17:E21"/>
    <mergeCell ref="F17:F21"/>
    <mergeCell ref="G17:G21"/>
    <mergeCell ref="K17:K21"/>
    <mergeCell ref="L17:L21"/>
    <mergeCell ref="N17:N21"/>
    <mergeCell ref="Q17:Q21"/>
    <mergeCell ref="R17:R21"/>
    <mergeCell ref="S17:S21"/>
    <mergeCell ref="I8:K8"/>
    <mergeCell ref="L8:L11"/>
    <mergeCell ref="M8:M11"/>
    <mergeCell ref="N8:N11"/>
    <mergeCell ref="O8:T8"/>
    <mergeCell ref="O9:O11"/>
    <mergeCell ref="AA8:AB11"/>
    <mergeCell ref="F12:F16"/>
    <mergeCell ref="G12:G16"/>
    <mergeCell ref="H12:H16"/>
    <mergeCell ref="Q10:Q11"/>
    <mergeCell ref="R10:R11"/>
    <mergeCell ref="S10:S11"/>
    <mergeCell ref="K9:K11"/>
    <mergeCell ref="K12:K16"/>
    <mergeCell ref="L12:L16"/>
    <mergeCell ref="X10:X11"/>
    <mergeCell ref="U12:U16"/>
    <mergeCell ref="V12:V16"/>
    <mergeCell ref="W12:W16"/>
    <mergeCell ref="X12:X16"/>
    <mergeCell ref="AA1:AB2"/>
    <mergeCell ref="AA3:AB4"/>
    <mergeCell ref="A6:H6"/>
    <mergeCell ref="L6:M6"/>
    <mergeCell ref="E9:E11"/>
    <mergeCell ref="F9:F11"/>
    <mergeCell ref="G9:G11"/>
    <mergeCell ref="H9:H11"/>
    <mergeCell ref="A1:C4"/>
    <mergeCell ref="D1:Z4"/>
    <mergeCell ref="P9:P11"/>
    <mergeCell ref="Q9:R9"/>
    <mergeCell ref="S9:T9"/>
    <mergeCell ref="I9:I11"/>
    <mergeCell ref="A8:A11"/>
    <mergeCell ref="B8:B11"/>
    <mergeCell ref="C8:C11"/>
    <mergeCell ref="D8:D11"/>
    <mergeCell ref="E8:F8"/>
    <mergeCell ref="G8:H8"/>
    <mergeCell ref="U10:V10"/>
    <mergeCell ref="W10:W11"/>
    <mergeCell ref="U8:X9"/>
    <mergeCell ref="Y8:Z1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pageSetUpPr fitToPage="1"/>
  </sheetPr>
  <dimension ref="A1:AE81"/>
  <sheetViews>
    <sheetView showGridLines="0" zoomScale="70" zoomScaleNormal="70" workbookViewId="0">
      <selection activeCell="L6" sqref="L6:M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8" customWidth="1"/>
    <col min="16" max="16" width="11.140625" style="23" bestFit="1" customWidth="1"/>
    <col min="17" max="17" width="6.28515625" style="16" bestFit="1" customWidth="1"/>
    <col min="18" max="18" width="6.7109375" style="16"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42</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709</v>
      </c>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40.9" customHeight="1" x14ac:dyDescent="0.2">
      <c r="A12" s="419" t="s">
        <v>43</v>
      </c>
      <c r="B12" s="419" t="s">
        <v>594</v>
      </c>
      <c r="C12" s="419" t="s">
        <v>595</v>
      </c>
      <c r="D12" s="492" t="s">
        <v>596</v>
      </c>
      <c r="E12" s="376" t="s">
        <v>44</v>
      </c>
      <c r="F12" s="351"/>
      <c r="G12" s="351">
        <v>7</v>
      </c>
      <c r="H12" s="479">
        <v>8</v>
      </c>
      <c r="I12" s="401" t="s">
        <v>45</v>
      </c>
      <c r="J12" s="550"/>
      <c r="K12" s="524" t="s">
        <v>134</v>
      </c>
      <c r="L12" s="553" t="s">
        <v>406</v>
      </c>
      <c r="M12" s="7" t="s">
        <v>137</v>
      </c>
      <c r="N12" s="340" t="s">
        <v>98</v>
      </c>
      <c r="O12" s="30">
        <v>6</v>
      </c>
      <c r="P12" s="394">
        <f>((O12*0.6)+(O13*0.1)+(O14*0.1)+(O15*0.1)+(O16*0.1))</f>
        <v>4.8</v>
      </c>
      <c r="Q12" s="568">
        <v>2</v>
      </c>
      <c r="R12" s="571">
        <v>6</v>
      </c>
      <c r="S12" s="534">
        <f>P12*Q12*R12</f>
        <v>57.599999999999994</v>
      </c>
      <c r="T12" s="373" t="str">
        <f>+IF(S12&gt;100,"Riesgo_INTOLERABLE",IF(AND(S12&gt;65,S12&lt;=100),"Riesgo_IMPORTANTE",IF(AND(S12&gt;37,S12&lt;=65),"Riesgo_MODERADO",IF(AND(S12&gt;16,S12&lt;=37),"Riesgo_TOLERABLE",IF(AND(S12&gt;=15),"Riesgo_BAJO")))))</f>
        <v>Riesgo_MODERADO</v>
      </c>
      <c r="U12" s="328">
        <f>G12/122*1</f>
        <v>5.737704918032787E-2</v>
      </c>
      <c r="V12" s="369">
        <v>1</v>
      </c>
      <c r="W12" s="370">
        <f>S12*V12</f>
        <v>57.599999999999994</v>
      </c>
      <c r="X12" s="331" t="str">
        <f>+IF(W12&gt;=500,"ALTO",IF(AND(W12&gt;325,W12&lt;=499),"MEDIO",IF(AND(W12&gt;1,W12&lt;=324),"BAJO",)))</f>
        <v>BAJO</v>
      </c>
      <c r="Y12" s="13" t="s">
        <v>26</v>
      </c>
      <c r="Z12" s="4"/>
      <c r="AA12" s="13" t="s">
        <v>26</v>
      </c>
      <c r="AB12" s="5"/>
    </row>
    <row r="13" spans="1:31" ht="24" customHeight="1" x14ac:dyDescent="0.25">
      <c r="A13" s="420"/>
      <c r="B13" s="420"/>
      <c r="C13" s="420"/>
      <c r="D13" s="493"/>
      <c r="E13" s="377"/>
      <c r="F13" s="352"/>
      <c r="G13" s="352"/>
      <c r="H13" s="480"/>
      <c r="I13" s="402"/>
      <c r="J13" s="551"/>
      <c r="K13" s="525"/>
      <c r="L13" s="554"/>
      <c r="M13" s="8" t="s">
        <v>53</v>
      </c>
      <c r="N13" s="341"/>
      <c r="O13" s="10">
        <v>1</v>
      </c>
      <c r="P13" s="343"/>
      <c r="Q13" s="569"/>
      <c r="R13" s="572"/>
      <c r="S13" s="535"/>
      <c r="T13" s="374"/>
      <c r="U13" s="537"/>
      <c r="V13" s="430"/>
      <c r="W13" s="539"/>
      <c r="X13" s="332"/>
      <c r="Y13" s="11" t="s">
        <v>27</v>
      </c>
      <c r="Z13" s="3"/>
      <c r="AA13" s="11" t="s">
        <v>27</v>
      </c>
      <c r="AB13" s="6"/>
    </row>
    <row r="14" spans="1:31" ht="37.5" customHeight="1" x14ac:dyDescent="0.25">
      <c r="A14" s="420"/>
      <c r="B14" s="420"/>
      <c r="C14" s="420"/>
      <c r="D14" s="493"/>
      <c r="E14" s="377"/>
      <c r="F14" s="352"/>
      <c r="G14" s="352"/>
      <c r="H14" s="480"/>
      <c r="I14" s="402"/>
      <c r="J14" s="551"/>
      <c r="K14" s="525"/>
      <c r="L14" s="554"/>
      <c r="M14" s="8" t="s">
        <v>54</v>
      </c>
      <c r="N14" s="341"/>
      <c r="O14" s="10">
        <v>6</v>
      </c>
      <c r="P14" s="343"/>
      <c r="Q14" s="569"/>
      <c r="R14" s="572"/>
      <c r="S14" s="535"/>
      <c r="T14" s="374"/>
      <c r="U14" s="537"/>
      <c r="V14" s="430"/>
      <c r="W14" s="539"/>
      <c r="X14" s="332"/>
      <c r="Y14" s="11" t="s">
        <v>3</v>
      </c>
      <c r="Z14" s="31" t="s">
        <v>138</v>
      </c>
      <c r="AA14" s="11" t="s">
        <v>4</v>
      </c>
      <c r="AB14" s="32" t="s">
        <v>139</v>
      </c>
    </row>
    <row r="15" spans="1:31" ht="54" x14ac:dyDescent="0.25">
      <c r="A15" s="420"/>
      <c r="B15" s="420"/>
      <c r="C15" s="420"/>
      <c r="D15" s="493"/>
      <c r="E15" s="377"/>
      <c r="F15" s="352"/>
      <c r="G15" s="352"/>
      <c r="H15" s="480"/>
      <c r="I15" s="402"/>
      <c r="J15" s="551"/>
      <c r="K15" s="525"/>
      <c r="L15" s="554"/>
      <c r="M15" s="8" t="s">
        <v>55</v>
      </c>
      <c r="N15" s="341"/>
      <c r="O15" s="10">
        <v>2</v>
      </c>
      <c r="P15" s="343"/>
      <c r="Q15" s="569"/>
      <c r="R15" s="572"/>
      <c r="S15" s="535"/>
      <c r="T15" s="374"/>
      <c r="U15" s="537"/>
      <c r="V15" s="430"/>
      <c r="W15" s="539"/>
      <c r="X15" s="332"/>
      <c r="Y15" s="11" t="s">
        <v>28</v>
      </c>
      <c r="Z15" s="31" t="s">
        <v>110</v>
      </c>
      <c r="AA15" s="11" t="s">
        <v>28</v>
      </c>
      <c r="AB15" s="32" t="s">
        <v>58</v>
      </c>
    </row>
    <row r="16" spans="1:31" ht="45.75" thickBot="1" x14ac:dyDescent="0.3">
      <c r="A16" s="420"/>
      <c r="B16" s="420"/>
      <c r="C16" s="420"/>
      <c r="D16" s="493"/>
      <c r="E16" s="428"/>
      <c r="F16" s="353"/>
      <c r="G16" s="353"/>
      <c r="H16" s="481"/>
      <c r="I16" s="402"/>
      <c r="J16" s="552"/>
      <c r="K16" s="526"/>
      <c r="L16" s="555"/>
      <c r="M16" s="9" t="s">
        <v>123</v>
      </c>
      <c r="N16" s="342"/>
      <c r="O16" s="33">
        <v>3</v>
      </c>
      <c r="P16" s="344"/>
      <c r="Q16" s="570"/>
      <c r="R16" s="573"/>
      <c r="S16" s="536"/>
      <c r="T16" s="375"/>
      <c r="U16" s="538"/>
      <c r="V16" s="431"/>
      <c r="W16" s="540"/>
      <c r="X16" s="333"/>
      <c r="Y16" s="14" t="s">
        <v>29</v>
      </c>
      <c r="Z16" s="39" t="s">
        <v>140</v>
      </c>
      <c r="AA16" s="14" t="s">
        <v>29</v>
      </c>
      <c r="AB16" s="35" t="s">
        <v>141</v>
      </c>
    </row>
    <row r="17" spans="1:29" s="17" customFormat="1" ht="29.25" customHeight="1" x14ac:dyDescent="0.2">
      <c r="A17" s="420"/>
      <c r="B17" s="420"/>
      <c r="C17" s="420"/>
      <c r="D17" s="493"/>
      <c r="E17" s="376" t="s">
        <v>44</v>
      </c>
      <c r="F17" s="519"/>
      <c r="G17" s="351">
        <v>7</v>
      </c>
      <c r="H17" s="479">
        <v>8</v>
      </c>
      <c r="I17" s="402"/>
      <c r="J17" s="521"/>
      <c r="K17" s="524" t="s">
        <v>135</v>
      </c>
      <c r="L17" s="527" t="s">
        <v>458</v>
      </c>
      <c r="M17" s="7" t="s">
        <v>59</v>
      </c>
      <c r="N17" s="340" t="s">
        <v>98</v>
      </c>
      <c r="O17" s="30">
        <v>3</v>
      </c>
      <c r="P17" s="394">
        <f>((O17*0.6)+(O18*0.1)+(O19*0.1)+(O20*0.1)+(O21*0.1))</f>
        <v>2.4000000000000004</v>
      </c>
      <c r="Q17" s="473">
        <v>2</v>
      </c>
      <c r="R17" s="476">
        <v>3</v>
      </c>
      <c r="S17" s="534">
        <f>P17*Q17*R17</f>
        <v>14.400000000000002</v>
      </c>
      <c r="T17" s="385" t="s">
        <v>122</v>
      </c>
      <c r="U17" s="328">
        <f>G17/122*1</f>
        <v>5.737704918032787E-2</v>
      </c>
      <c r="V17" s="369">
        <v>1</v>
      </c>
      <c r="W17" s="370">
        <f>S17*V17</f>
        <v>14.400000000000002</v>
      </c>
      <c r="X17" s="331" t="str">
        <f>+IF(W17&gt;=500,"ALTO",IF(AND(W17&gt;325,W17&lt;=499),"MEDIO",IF(AND(W17&gt;1,W17&lt;=324),"BAJO",)))</f>
        <v>BAJO</v>
      </c>
      <c r="Y17" s="13" t="s">
        <v>26</v>
      </c>
      <c r="Z17" s="4" t="s">
        <v>100</v>
      </c>
      <c r="AA17" s="13" t="s">
        <v>26</v>
      </c>
      <c r="AB17" s="28"/>
    </row>
    <row r="18" spans="1:29" s="17" customFormat="1" ht="30" customHeight="1" x14ac:dyDescent="0.25">
      <c r="A18" s="420"/>
      <c r="B18" s="420"/>
      <c r="C18" s="420"/>
      <c r="D18" s="493"/>
      <c r="E18" s="377"/>
      <c r="F18" s="520"/>
      <c r="G18" s="352"/>
      <c r="H18" s="480"/>
      <c r="I18" s="402"/>
      <c r="J18" s="522"/>
      <c r="K18" s="525"/>
      <c r="L18" s="528"/>
      <c r="M18" s="8" t="s">
        <v>60</v>
      </c>
      <c r="N18" s="341"/>
      <c r="O18" s="10">
        <v>1</v>
      </c>
      <c r="P18" s="343"/>
      <c r="Q18" s="530"/>
      <c r="R18" s="532"/>
      <c r="S18" s="535"/>
      <c r="T18" s="386"/>
      <c r="U18" s="537"/>
      <c r="V18" s="430"/>
      <c r="W18" s="539"/>
      <c r="X18" s="332"/>
      <c r="Y18" s="11" t="s">
        <v>27</v>
      </c>
      <c r="Z18" s="3" t="s">
        <v>100</v>
      </c>
      <c r="AA18" s="11" t="s">
        <v>27</v>
      </c>
      <c r="AB18" s="29"/>
    </row>
    <row r="19" spans="1:29" s="17" customFormat="1" ht="69.75" customHeight="1" x14ac:dyDescent="0.25">
      <c r="A19" s="420"/>
      <c r="B19" s="420"/>
      <c r="C19" s="420"/>
      <c r="D19" s="493"/>
      <c r="E19" s="377"/>
      <c r="F19" s="520"/>
      <c r="G19" s="352"/>
      <c r="H19" s="480"/>
      <c r="I19" s="402"/>
      <c r="J19" s="522"/>
      <c r="K19" s="525"/>
      <c r="L19" s="528"/>
      <c r="M19" s="31" t="s">
        <v>142</v>
      </c>
      <c r="N19" s="341"/>
      <c r="O19" s="10">
        <v>2</v>
      </c>
      <c r="P19" s="343"/>
      <c r="Q19" s="530"/>
      <c r="R19" s="532"/>
      <c r="S19" s="535"/>
      <c r="T19" s="386"/>
      <c r="U19" s="537"/>
      <c r="V19" s="430"/>
      <c r="W19" s="539"/>
      <c r="X19" s="332"/>
      <c r="Y19" s="11" t="s">
        <v>38</v>
      </c>
      <c r="Z19" s="31" t="s">
        <v>111</v>
      </c>
      <c r="AA19" s="11" t="s">
        <v>4</v>
      </c>
      <c r="AB19" s="32" t="s">
        <v>146</v>
      </c>
    </row>
    <row r="20" spans="1:29" s="17" customFormat="1" ht="54" x14ac:dyDescent="0.25">
      <c r="A20" s="420"/>
      <c r="B20" s="420"/>
      <c r="C20" s="420"/>
      <c r="D20" s="493"/>
      <c r="E20" s="377"/>
      <c r="F20" s="520"/>
      <c r="G20" s="352"/>
      <c r="H20" s="480"/>
      <c r="I20" s="402"/>
      <c r="J20" s="522"/>
      <c r="K20" s="525"/>
      <c r="L20" s="528"/>
      <c r="M20" s="8" t="s">
        <v>143</v>
      </c>
      <c r="N20" s="341"/>
      <c r="O20" s="10">
        <v>1</v>
      </c>
      <c r="P20" s="343"/>
      <c r="Q20" s="530"/>
      <c r="R20" s="532"/>
      <c r="S20" s="535"/>
      <c r="T20" s="386"/>
      <c r="U20" s="537"/>
      <c r="V20" s="430"/>
      <c r="W20" s="539"/>
      <c r="X20" s="332"/>
      <c r="Y20" s="11" t="s">
        <v>28</v>
      </c>
      <c r="Z20" s="36" t="s">
        <v>459</v>
      </c>
      <c r="AA20" s="11" t="s">
        <v>28</v>
      </c>
      <c r="AB20" s="32" t="s">
        <v>145</v>
      </c>
    </row>
    <row r="21" spans="1:29" s="17" customFormat="1" ht="23.25" customHeight="1" thickBot="1" x14ac:dyDescent="0.3">
      <c r="A21" s="420"/>
      <c r="B21" s="420"/>
      <c r="C21" s="420"/>
      <c r="D21" s="493"/>
      <c r="E21" s="428"/>
      <c r="F21" s="541"/>
      <c r="G21" s="353"/>
      <c r="H21" s="481"/>
      <c r="I21" s="402"/>
      <c r="J21" s="523"/>
      <c r="K21" s="526"/>
      <c r="L21" s="529"/>
      <c r="M21" s="9" t="s">
        <v>57</v>
      </c>
      <c r="N21" s="342"/>
      <c r="O21" s="33">
        <v>2</v>
      </c>
      <c r="P21" s="344"/>
      <c r="Q21" s="531"/>
      <c r="R21" s="533"/>
      <c r="S21" s="536"/>
      <c r="T21" s="387"/>
      <c r="U21" s="538"/>
      <c r="V21" s="431"/>
      <c r="W21" s="540"/>
      <c r="X21" s="333"/>
      <c r="Y21" s="14" t="s">
        <v>29</v>
      </c>
      <c r="Z21" s="39" t="s">
        <v>100</v>
      </c>
      <c r="AA21" s="14" t="s">
        <v>29</v>
      </c>
      <c r="AB21" s="35" t="s">
        <v>99</v>
      </c>
    </row>
    <row r="22" spans="1:29" s="17" customFormat="1" ht="34.5" customHeight="1" x14ac:dyDescent="0.2">
      <c r="A22" s="420"/>
      <c r="B22" s="420"/>
      <c r="C22" s="420"/>
      <c r="D22" s="493"/>
      <c r="E22" s="376" t="s">
        <v>44</v>
      </c>
      <c r="F22" s="351"/>
      <c r="G22" s="351">
        <v>7</v>
      </c>
      <c r="H22" s="479">
        <v>8</v>
      </c>
      <c r="I22" s="402"/>
      <c r="J22" s="521"/>
      <c r="K22" s="524" t="s">
        <v>136</v>
      </c>
      <c r="L22" s="527" t="s">
        <v>460</v>
      </c>
      <c r="M22" s="7" t="s">
        <v>61</v>
      </c>
      <c r="N22" s="340" t="s">
        <v>98</v>
      </c>
      <c r="O22" s="30">
        <v>4</v>
      </c>
      <c r="P22" s="394">
        <f>((O22*0.6)+(O23*0.1)+(O24*0.1)+(O25*0.1)+(O26*0.1))</f>
        <v>3.5000000000000004</v>
      </c>
      <c r="Q22" s="473">
        <v>2</v>
      </c>
      <c r="R22" s="476">
        <v>4</v>
      </c>
      <c r="S22" s="534">
        <f>P22*Q22*R22</f>
        <v>28.000000000000004</v>
      </c>
      <c r="T22" s="366" t="str">
        <f>+IF(S22&gt;100,"Riesgo_INTOLERABLE",IF(AND(S22&gt;65,S22&lt;=100),"Riesgo_IMPORTANTE",IF(AND(S22&gt;37,S22&lt;=65),"Riesgo_MODERADO",IF(AND(S22&gt;16,S22&lt;=37),"Riesgo_TOLERABLE",IF(AND(S22&gt;=15),"Riesgo_BAJO")))))</f>
        <v>Riesgo_TOLERABLE</v>
      </c>
      <c r="U22" s="328">
        <f>G22/122*1</f>
        <v>5.737704918032787E-2</v>
      </c>
      <c r="V22" s="369">
        <v>1</v>
      </c>
      <c r="W22" s="370">
        <f>S22*V22</f>
        <v>28.000000000000004</v>
      </c>
      <c r="X22" s="574" t="str">
        <f>+IF(W22&gt;=500,"ALTO",IF(AND(W22&gt;325,W22&lt;=499),"MEDIO",IF(AND(W22&gt;1,W22&lt;=324),"BAJO",)))</f>
        <v>BAJO</v>
      </c>
      <c r="Y22" s="13" t="s">
        <v>26</v>
      </c>
      <c r="Z22" s="26"/>
      <c r="AA22" s="13" t="s">
        <v>26</v>
      </c>
      <c r="AB22" s="28"/>
    </row>
    <row r="23" spans="1:29" s="17" customFormat="1" ht="37.5" customHeight="1" x14ac:dyDescent="0.25">
      <c r="A23" s="420"/>
      <c r="B23" s="420"/>
      <c r="C23" s="420"/>
      <c r="D23" s="493"/>
      <c r="E23" s="377"/>
      <c r="F23" s="352"/>
      <c r="G23" s="352"/>
      <c r="H23" s="480"/>
      <c r="I23" s="402"/>
      <c r="J23" s="522"/>
      <c r="K23" s="525"/>
      <c r="L23" s="528"/>
      <c r="M23" s="8" t="s">
        <v>62</v>
      </c>
      <c r="N23" s="341"/>
      <c r="O23" s="10">
        <v>1</v>
      </c>
      <c r="P23" s="343"/>
      <c r="Q23" s="530"/>
      <c r="R23" s="532"/>
      <c r="S23" s="535"/>
      <c r="T23" s="367"/>
      <c r="U23" s="537"/>
      <c r="V23" s="430"/>
      <c r="W23" s="539"/>
      <c r="X23" s="575"/>
      <c r="Y23" s="11" t="s">
        <v>27</v>
      </c>
      <c r="Z23" s="27"/>
      <c r="AA23" s="11" t="s">
        <v>27</v>
      </c>
      <c r="AB23" s="29"/>
    </row>
    <row r="24" spans="1:29" s="17" customFormat="1" ht="39" customHeight="1" x14ac:dyDescent="0.25">
      <c r="A24" s="420"/>
      <c r="B24" s="420"/>
      <c r="C24" s="420"/>
      <c r="D24" s="493"/>
      <c r="E24" s="377"/>
      <c r="F24" s="352"/>
      <c r="G24" s="352"/>
      <c r="H24" s="480"/>
      <c r="I24" s="402"/>
      <c r="J24" s="522"/>
      <c r="K24" s="525"/>
      <c r="L24" s="528"/>
      <c r="M24" s="8" t="s">
        <v>148</v>
      </c>
      <c r="N24" s="341"/>
      <c r="O24" s="10">
        <v>6</v>
      </c>
      <c r="P24" s="343"/>
      <c r="Q24" s="530"/>
      <c r="R24" s="532"/>
      <c r="S24" s="535"/>
      <c r="T24" s="367"/>
      <c r="U24" s="537"/>
      <c r="V24" s="430"/>
      <c r="W24" s="539"/>
      <c r="X24" s="575"/>
      <c r="Y24" s="11" t="s">
        <v>4</v>
      </c>
      <c r="Z24" s="31" t="s">
        <v>149</v>
      </c>
      <c r="AA24" s="11" t="s">
        <v>36</v>
      </c>
      <c r="AB24" s="32" t="s">
        <v>150</v>
      </c>
    </row>
    <row r="25" spans="1:29" s="17" customFormat="1" ht="58.5" customHeight="1" x14ac:dyDescent="0.25">
      <c r="A25" s="420"/>
      <c r="B25" s="420"/>
      <c r="C25" s="420"/>
      <c r="D25" s="493"/>
      <c r="E25" s="377"/>
      <c r="F25" s="352"/>
      <c r="G25" s="352"/>
      <c r="H25" s="480"/>
      <c r="I25" s="402"/>
      <c r="J25" s="522"/>
      <c r="K25" s="525"/>
      <c r="L25" s="528"/>
      <c r="M25" s="8" t="s">
        <v>64</v>
      </c>
      <c r="N25" s="341"/>
      <c r="O25" s="10">
        <v>2</v>
      </c>
      <c r="P25" s="343"/>
      <c r="Q25" s="530"/>
      <c r="R25" s="532"/>
      <c r="S25" s="535"/>
      <c r="T25" s="367"/>
      <c r="U25" s="537"/>
      <c r="V25" s="430"/>
      <c r="W25" s="539"/>
      <c r="X25" s="575"/>
      <c r="Y25" s="11" t="s">
        <v>28</v>
      </c>
      <c r="Z25" s="44" t="s">
        <v>151</v>
      </c>
      <c r="AA25" s="11" t="s">
        <v>28</v>
      </c>
      <c r="AB25" s="32" t="s">
        <v>152</v>
      </c>
    </row>
    <row r="26" spans="1:29" s="17" customFormat="1" ht="34.5" thickBot="1" x14ac:dyDescent="0.3">
      <c r="A26" s="420"/>
      <c r="B26" s="420"/>
      <c r="C26" s="420"/>
      <c r="D26" s="493"/>
      <c r="E26" s="428"/>
      <c r="F26" s="353"/>
      <c r="G26" s="353"/>
      <c r="H26" s="481"/>
      <c r="I26" s="402"/>
      <c r="J26" s="523"/>
      <c r="K26" s="526"/>
      <c r="L26" s="529"/>
      <c r="M26" s="9" t="s">
        <v>56</v>
      </c>
      <c r="N26" s="342"/>
      <c r="O26" s="33">
        <v>2</v>
      </c>
      <c r="P26" s="344"/>
      <c r="Q26" s="531"/>
      <c r="R26" s="533"/>
      <c r="S26" s="536"/>
      <c r="T26" s="368"/>
      <c r="U26" s="538"/>
      <c r="V26" s="431"/>
      <c r="W26" s="540"/>
      <c r="X26" s="576"/>
      <c r="Y26" s="14" t="s">
        <v>29</v>
      </c>
      <c r="Z26" s="45" t="s">
        <v>153</v>
      </c>
      <c r="AA26" s="14" t="s">
        <v>29</v>
      </c>
      <c r="AB26" s="35" t="s">
        <v>154</v>
      </c>
    </row>
    <row r="27" spans="1:29" s="17" customFormat="1" ht="61.5" customHeight="1" x14ac:dyDescent="0.2">
      <c r="A27" s="420"/>
      <c r="B27" s="420"/>
      <c r="C27" s="420"/>
      <c r="D27" s="493"/>
      <c r="E27" s="376" t="s">
        <v>44</v>
      </c>
      <c r="F27" s="519"/>
      <c r="G27" s="351">
        <v>7</v>
      </c>
      <c r="H27" s="479">
        <v>8</v>
      </c>
      <c r="I27" s="402"/>
      <c r="J27" s="521"/>
      <c r="K27" s="524" t="s">
        <v>65</v>
      </c>
      <c r="L27" s="527" t="s">
        <v>130</v>
      </c>
      <c r="M27" s="7" t="s">
        <v>66</v>
      </c>
      <c r="N27" s="340" t="s">
        <v>98</v>
      </c>
      <c r="O27" s="30">
        <v>6</v>
      </c>
      <c r="P27" s="394">
        <f>((O27*0.6)+(O28*0.1)+(O29*0.1)+(O30*0.1)+(O31*0.1))</f>
        <v>5.8999999999999986</v>
      </c>
      <c r="Q27" s="473">
        <v>2</v>
      </c>
      <c r="R27" s="476">
        <v>3</v>
      </c>
      <c r="S27" s="534">
        <f>P27*Q27*R27</f>
        <v>35.399999999999991</v>
      </c>
      <c r="T27" s="366" t="str">
        <f>+IF(S27&gt;100,"Riesgo_ INTOLERABLE",IF(AND(S27&gt;65,S27&lt;=100),"Riesgo_ IMPORTANTE",IF(AND(S27&gt;37,S27&lt;=65),"Riesgo_ MODERADO",IF(AND(S27&gt;16,S27&lt;=37),"Riesgo_ TOLERABLE",IF(AND(S27&gt;=15),"Riesgo_BAJO")))))</f>
        <v>Riesgo_ TOLERABLE</v>
      </c>
      <c r="U27" s="328">
        <f>G27/112*1</f>
        <v>6.25E-2</v>
      </c>
      <c r="V27" s="369">
        <v>1</v>
      </c>
      <c r="W27" s="370">
        <f>S27*V27</f>
        <v>35.399999999999991</v>
      </c>
      <c r="X27" s="331" t="str">
        <f>+IF(W27&gt;=500,"ALTO",IF(AND(W27&gt;325,W27&lt;=499),"MEDIO",IF(AND(W27&gt;1,W27&lt;=324),"BAJO",)))</f>
        <v>BAJO</v>
      </c>
      <c r="Y27" s="13" t="s">
        <v>26</v>
      </c>
      <c r="Z27" s="37" t="s">
        <v>100</v>
      </c>
      <c r="AA27" s="13" t="s">
        <v>26</v>
      </c>
      <c r="AB27" s="32"/>
    </row>
    <row r="28" spans="1:29" s="17" customFormat="1" ht="41.25" customHeight="1" x14ac:dyDescent="0.25">
      <c r="A28" s="420"/>
      <c r="B28" s="420"/>
      <c r="C28" s="420"/>
      <c r="D28" s="493"/>
      <c r="E28" s="377"/>
      <c r="F28" s="520"/>
      <c r="G28" s="352"/>
      <c r="H28" s="480"/>
      <c r="I28" s="402"/>
      <c r="J28" s="522"/>
      <c r="K28" s="525"/>
      <c r="L28" s="528"/>
      <c r="M28" s="8" t="s">
        <v>67</v>
      </c>
      <c r="N28" s="341"/>
      <c r="O28" s="10">
        <v>5</v>
      </c>
      <c r="P28" s="343"/>
      <c r="Q28" s="530"/>
      <c r="R28" s="532"/>
      <c r="S28" s="535"/>
      <c r="T28" s="367"/>
      <c r="U28" s="537"/>
      <c r="V28" s="430"/>
      <c r="W28" s="539"/>
      <c r="X28" s="332"/>
      <c r="Y28" s="11" t="s">
        <v>27</v>
      </c>
      <c r="Z28" s="37" t="s">
        <v>100</v>
      </c>
      <c r="AA28" s="11" t="s">
        <v>27</v>
      </c>
      <c r="AB28" s="29"/>
    </row>
    <row r="29" spans="1:29" s="17" customFormat="1" ht="47.25" customHeight="1" x14ac:dyDescent="0.25">
      <c r="A29" s="420"/>
      <c r="B29" s="420"/>
      <c r="C29" s="420"/>
      <c r="D29" s="493"/>
      <c r="E29" s="377"/>
      <c r="F29" s="520"/>
      <c r="G29" s="352"/>
      <c r="H29" s="480"/>
      <c r="I29" s="402"/>
      <c r="J29" s="522"/>
      <c r="K29" s="525"/>
      <c r="L29" s="528"/>
      <c r="M29" s="8" t="s">
        <v>68</v>
      </c>
      <c r="N29" s="341"/>
      <c r="O29" s="10">
        <v>6</v>
      </c>
      <c r="P29" s="343"/>
      <c r="Q29" s="530"/>
      <c r="R29" s="532"/>
      <c r="S29" s="535"/>
      <c r="T29" s="367"/>
      <c r="U29" s="537"/>
      <c r="V29" s="430"/>
      <c r="W29" s="539"/>
      <c r="X29" s="332"/>
      <c r="Y29" s="11" t="s">
        <v>4</v>
      </c>
      <c r="Z29" s="31"/>
      <c r="AA29" s="11" t="s">
        <v>36</v>
      </c>
      <c r="AB29" s="32"/>
    </row>
    <row r="30" spans="1:29" s="17" customFormat="1" ht="63" customHeight="1" x14ac:dyDescent="0.25">
      <c r="A30" s="420"/>
      <c r="B30" s="420"/>
      <c r="C30" s="420"/>
      <c r="D30" s="493"/>
      <c r="E30" s="377"/>
      <c r="F30" s="520"/>
      <c r="G30" s="352"/>
      <c r="H30" s="480"/>
      <c r="I30" s="402"/>
      <c r="J30" s="522"/>
      <c r="K30" s="525"/>
      <c r="L30" s="528"/>
      <c r="M30" s="8" t="s">
        <v>155</v>
      </c>
      <c r="N30" s="341"/>
      <c r="O30" s="10">
        <v>6</v>
      </c>
      <c r="P30" s="343"/>
      <c r="Q30" s="530"/>
      <c r="R30" s="532"/>
      <c r="S30" s="535"/>
      <c r="T30" s="367"/>
      <c r="U30" s="537"/>
      <c r="V30" s="430"/>
      <c r="W30" s="539"/>
      <c r="X30" s="332"/>
      <c r="Y30" s="11" t="s">
        <v>28</v>
      </c>
      <c r="Z30" s="38" t="s">
        <v>112</v>
      </c>
      <c r="AA30" s="11" t="s">
        <v>28</v>
      </c>
      <c r="AB30" s="32" t="s">
        <v>156</v>
      </c>
    </row>
    <row r="31" spans="1:29" s="17" customFormat="1" ht="16.5" customHeight="1" thickBot="1" x14ac:dyDescent="0.3">
      <c r="A31" s="420"/>
      <c r="B31" s="420"/>
      <c r="C31" s="420"/>
      <c r="D31" s="493"/>
      <c r="E31" s="428"/>
      <c r="F31" s="541"/>
      <c r="G31" s="353"/>
      <c r="H31" s="481"/>
      <c r="I31" s="402"/>
      <c r="J31" s="523"/>
      <c r="K31" s="526"/>
      <c r="L31" s="529"/>
      <c r="M31" s="9" t="s">
        <v>69</v>
      </c>
      <c r="N31" s="342"/>
      <c r="O31" s="33">
        <v>6</v>
      </c>
      <c r="P31" s="344"/>
      <c r="Q31" s="531"/>
      <c r="R31" s="533"/>
      <c r="S31" s="536"/>
      <c r="T31" s="368"/>
      <c r="U31" s="538"/>
      <c r="V31" s="431"/>
      <c r="W31" s="540"/>
      <c r="X31" s="333"/>
      <c r="Y31" s="14" t="s">
        <v>29</v>
      </c>
      <c r="Z31" s="44" t="s">
        <v>113</v>
      </c>
      <c r="AA31" s="14" t="s">
        <v>29</v>
      </c>
      <c r="AB31" s="41" t="s">
        <v>114</v>
      </c>
      <c r="AC31" s="42"/>
    </row>
    <row r="32" spans="1:29" s="17" customFormat="1" ht="61.5" customHeight="1" x14ac:dyDescent="0.2">
      <c r="A32" s="420"/>
      <c r="B32" s="420"/>
      <c r="C32" s="420"/>
      <c r="D32" s="493"/>
      <c r="E32" s="376" t="s">
        <v>44</v>
      </c>
      <c r="F32" s="519"/>
      <c r="G32" s="351">
        <v>7</v>
      </c>
      <c r="H32" s="479">
        <v>8</v>
      </c>
      <c r="I32" s="402"/>
      <c r="J32" s="521"/>
      <c r="K32" s="524" t="s">
        <v>70</v>
      </c>
      <c r="L32" s="527" t="s">
        <v>461</v>
      </c>
      <c r="M32" s="7" t="s">
        <v>71</v>
      </c>
      <c r="N32" s="340" t="s">
        <v>98</v>
      </c>
      <c r="O32" s="30">
        <v>6</v>
      </c>
      <c r="P32" s="394">
        <f>((O32*0.6)+(O33*0.1)+(O34*0.1)+(O35*0.1)+(O36*0.1))</f>
        <v>5.3000000000000007</v>
      </c>
      <c r="Q32" s="473">
        <v>3</v>
      </c>
      <c r="R32" s="476">
        <v>5</v>
      </c>
      <c r="S32" s="534">
        <f>P32*Q32*R32</f>
        <v>79.500000000000014</v>
      </c>
      <c r="T32" s="516" t="str">
        <f>+IF(S32&gt;100,"Riesgo_ INTOLERABLE",IF(AND(S32&gt;65,S32&lt;=100),"Riesgo_ IMPORTANTE",IF(AND(S32&gt;37,S32&lt;=65),"Riesgo_ MODERADO",IF(AND(S32&gt;16,S32&lt;=37),"Riesgo_ TOLERABLE",IF(AND(S32&gt;=15),"Riesgo_BAJO")))))</f>
        <v>Riesgo_ IMPORTANTE</v>
      </c>
      <c r="U32" s="328">
        <f>G32/122*1</f>
        <v>5.737704918032787E-2</v>
      </c>
      <c r="V32" s="369">
        <v>1</v>
      </c>
      <c r="W32" s="370">
        <f>S32*V32</f>
        <v>79.500000000000014</v>
      </c>
      <c r="X32" s="470" t="s">
        <v>125</v>
      </c>
      <c r="Y32" s="13" t="s">
        <v>26</v>
      </c>
      <c r="Z32" s="4" t="s">
        <v>100</v>
      </c>
      <c r="AA32" s="13" t="s">
        <v>26</v>
      </c>
      <c r="AB32" s="22"/>
    </row>
    <row r="33" spans="1:28" s="17" customFormat="1" ht="41.25" customHeight="1" x14ac:dyDescent="0.25">
      <c r="A33" s="420"/>
      <c r="B33" s="420"/>
      <c r="C33" s="420"/>
      <c r="D33" s="493"/>
      <c r="E33" s="377"/>
      <c r="F33" s="520"/>
      <c r="G33" s="352"/>
      <c r="H33" s="480"/>
      <c r="I33" s="402"/>
      <c r="J33" s="522"/>
      <c r="K33" s="525"/>
      <c r="L33" s="528"/>
      <c r="M33" s="8" t="s">
        <v>62</v>
      </c>
      <c r="N33" s="341"/>
      <c r="O33" s="10">
        <v>1</v>
      </c>
      <c r="P33" s="343"/>
      <c r="Q33" s="530"/>
      <c r="R33" s="532"/>
      <c r="S33" s="535"/>
      <c r="T33" s="517"/>
      <c r="U33" s="537"/>
      <c r="V33" s="430"/>
      <c r="W33" s="539"/>
      <c r="X33" s="471"/>
      <c r="Y33" s="11" t="s">
        <v>27</v>
      </c>
      <c r="Z33" s="3" t="s">
        <v>100</v>
      </c>
      <c r="AA33" s="11" t="s">
        <v>27</v>
      </c>
      <c r="AB33" s="29"/>
    </row>
    <row r="34" spans="1:28" s="17" customFormat="1" ht="45" x14ac:dyDescent="0.25">
      <c r="A34" s="420"/>
      <c r="B34" s="420"/>
      <c r="C34" s="420"/>
      <c r="D34" s="493"/>
      <c r="E34" s="377"/>
      <c r="F34" s="520"/>
      <c r="G34" s="352"/>
      <c r="H34" s="480"/>
      <c r="I34" s="402"/>
      <c r="J34" s="522"/>
      <c r="K34" s="525"/>
      <c r="L34" s="528"/>
      <c r="M34" s="8" t="s">
        <v>72</v>
      </c>
      <c r="N34" s="341"/>
      <c r="O34" s="10">
        <v>6</v>
      </c>
      <c r="P34" s="343"/>
      <c r="Q34" s="530"/>
      <c r="R34" s="532"/>
      <c r="S34" s="535"/>
      <c r="T34" s="517"/>
      <c r="U34" s="537"/>
      <c r="V34" s="430"/>
      <c r="W34" s="539"/>
      <c r="X34" s="471"/>
      <c r="Y34" s="11" t="s">
        <v>4</v>
      </c>
      <c r="Z34" s="31" t="s">
        <v>158</v>
      </c>
      <c r="AA34" s="11" t="s">
        <v>36</v>
      </c>
      <c r="AB34" s="32" t="s">
        <v>159</v>
      </c>
    </row>
    <row r="35" spans="1:28" s="17" customFormat="1" ht="63" customHeight="1" x14ac:dyDescent="0.25">
      <c r="A35" s="420"/>
      <c r="B35" s="420"/>
      <c r="C35" s="420"/>
      <c r="D35" s="493"/>
      <c r="E35" s="377"/>
      <c r="F35" s="520"/>
      <c r="G35" s="352"/>
      <c r="H35" s="480"/>
      <c r="I35" s="402"/>
      <c r="J35" s="522"/>
      <c r="K35" s="525"/>
      <c r="L35" s="528"/>
      <c r="M35" s="8" t="s">
        <v>73</v>
      </c>
      <c r="N35" s="341"/>
      <c r="O35" s="10">
        <v>4</v>
      </c>
      <c r="P35" s="343"/>
      <c r="Q35" s="530"/>
      <c r="R35" s="532"/>
      <c r="S35" s="535"/>
      <c r="T35" s="517"/>
      <c r="U35" s="537"/>
      <c r="V35" s="430"/>
      <c r="W35" s="539"/>
      <c r="X35" s="471"/>
      <c r="Y35" s="11" t="s">
        <v>28</v>
      </c>
      <c r="Z35" s="31" t="s">
        <v>100</v>
      </c>
      <c r="AA35" s="11" t="s">
        <v>28</v>
      </c>
      <c r="AB35" s="32" t="s">
        <v>102</v>
      </c>
    </row>
    <row r="36" spans="1:28" s="17" customFormat="1" ht="37.5" customHeight="1" thickBot="1" x14ac:dyDescent="0.3">
      <c r="A36" s="420"/>
      <c r="B36" s="420"/>
      <c r="C36" s="420"/>
      <c r="D36" s="493"/>
      <c r="E36" s="377"/>
      <c r="F36" s="520"/>
      <c r="G36" s="352"/>
      <c r="H36" s="480"/>
      <c r="I36" s="402"/>
      <c r="J36" s="565"/>
      <c r="K36" s="566"/>
      <c r="L36" s="567"/>
      <c r="M36" s="9" t="s">
        <v>157</v>
      </c>
      <c r="N36" s="342"/>
      <c r="O36" s="33">
        <v>6</v>
      </c>
      <c r="P36" s="344"/>
      <c r="Q36" s="531"/>
      <c r="R36" s="533"/>
      <c r="S36" s="536"/>
      <c r="T36" s="518"/>
      <c r="U36" s="538"/>
      <c r="V36" s="431"/>
      <c r="W36" s="540"/>
      <c r="X36" s="472"/>
      <c r="Y36" s="14" t="s">
        <v>29</v>
      </c>
      <c r="Z36" s="39" t="s">
        <v>100</v>
      </c>
      <c r="AA36" s="14" t="s">
        <v>29</v>
      </c>
      <c r="AB36" s="35" t="s">
        <v>103</v>
      </c>
    </row>
    <row r="37" spans="1:28" s="17" customFormat="1" ht="37.5" customHeight="1" x14ac:dyDescent="0.2">
      <c r="A37" s="420"/>
      <c r="B37" s="420"/>
      <c r="C37" s="420"/>
      <c r="D37" s="493"/>
      <c r="E37" s="191"/>
      <c r="F37" s="234"/>
      <c r="G37" s="189"/>
      <c r="H37" s="190"/>
      <c r="I37" s="402"/>
      <c r="J37" s="556"/>
      <c r="K37" s="559" t="s">
        <v>669</v>
      </c>
      <c r="L37" s="562" t="s">
        <v>685</v>
      </c>
      <c r="M37" s="8" t="s">
        <v>671</v>
      </c>
      <c r="N37" s="340" t="s">
        <v>98</v>
      </c>
      <c r="O37" s="207">
        <v>6</v>
      </c>
      <c r="P37" s="394">
        <f>((O37*0.6)+(O38*0.1)+(O39*0.1)+(O40*0.1)+(O41*0.1))</f>
        <v>4.4000000000000004</v>
      </c>
      <c r="Q37" s="473">
        <v>2</v>
      </c>
      <c r="R37" s="476">
        <v>3</v>
      </c>
      <c r="S37" s="534">
        <f>P37*Q37*R37</f>
        <v>26.400000000000002</v>
      </c>
      <c r="T37" s="385" t="s">
        <v>122</v>
      </c>
      <c r="U37" s="328">
        <f>G37/122*1</f>
        <v>0</v>
      </c>
      <c r="V37" s="369">
        <v>1</v>
      </c>
      <c r="W37" s="370">
        <f>S37*V37</f>
        <v>26.400000000000002</v>
      </c>
      <c r="X37" s="331" t="str">
        <f>+IF(W37&gt;=500,"ALTO",IF(AND(W37&gt;325,W37&lt;=499),"MEDIO",IF(AND(W37&gt;1,W37&lt;=324),"BAJO",)))</f>
        <v>BAJO</v>
      </c>
      <c r="Y37" s="11" t="s">
        <v>26</v>
      </c>
      <c r="Z37" s="209" t="s">
        <v>100</v>
      </c>
      <c r="AA37" s="11" t="s">
        <v>26</v>
      </c>
      <c r="AB37" s="228"/>
    </row>
    <row r="38" spans="1:28" s="17" customFormat="1" ht="37.5" customHeight="1" x14ac:dyDescent="0.25">
      <c r="A38" s="420"/>
      <c r="B38" s="420"/>
      <c r="C38" s="420"/>
      <c r="D38" s="493"/>
      <c r="E38" s="191"/>
      <c r="F38" s="234"/>
      <c r="G38" s="189"/>
      <c r="H38" s="190"/>
      <c r="I38" s="402"/>
      <c r="J38" s="557"/>
      <c r="K38" s="560"/>
      <c r="L38" s="563"/>
      <c r="M38" s="8" t="s">
        <v>62</v>
      </c>
      <c r="N38" s="341"/>
      <c r="O38" s="10">
        <v>2</v>
      </c>
      <c r="P38" s="343"/>
      <c r="Q38" s="530"/>
      <c r="R38" s="532"/>
      <c r="S38" s="535"/>
      <c r="T38" s="386"/>
      <c r="U38" s="537"/>
      <c r="V38" s="430"/>
      <c r="W38" s="539"/>
      <c r="X38" s="332"/>
      <c r="Y38" s="11" t="s">
        <v>27</v>
      </c>
      <c r="Z38" s="209" t="s">
        <v>100</v>
      </c>
      <c r="AA38" s="11" t="s">
        <v>27</v>
      </c>
      <c r="AB38" s="229"/>
    </row>
    <row r="39" spans="1:28" s="17" customFormat="1" ht="37.5" customHeight="1" x14ac:dyDescent="0.25">
      <c r="A39" s="420"/>
      <c r="B39" s="420"/>
      <c r="C39" s="420"/>
      <c r="D39" s="493"/>
      <c r="E39" s="191"/>
      <c r="F39" s="234"/>
      <c r="G39" s="189"/>
      <c r="H39" s="190"/>
      <c r="I39" s="402"/>
      <c r="J39" s="557"/>
      <c r="K39" s="560"/>
      <c r="L39" s="563"/>
      <c r="M39" s="8" t="s">
        <v>642</v>
      </c>
      <c r="N39" s="341"/>
      <c r="O39" s="10">
        <v>2</v>
      </c>
      <c r="P39" s="343"/>
      <c r="Q39" s="530"/>
      <c r="R39" s="532"/>
      <c r="S39" s="535"/>
      <c r="T39" s="386"/>
      <c r="U39" s="537"/>
      <c r="V39" s="430"/>
      <c r="W39" s="539"/>
      <c r="X39" s="332"/>
      <c r="Y39" s="11" t="s">
        <v>4</v>
      </c>
      <c r="Z39" s="210" t="s">
        <v>675</v>
      </c>
      <c r="AA39" s="11" t="s">
        <v>36</v>
      </c>
      <c r="AB39" s="210" t="s">
        <v>686</v>
      </c>
    </row>
    <row r="40" spans="1:28" s="17" customFormat="1" ht="37.5" customHeight="1" x14ac:dyDescent="0.25">
      <c r="A40" s="420"/>
      <c r="B40" s="420"/>
      <c r="C40" s="420"/>
      <c r="D40" s="493"/>
      <c r="E40" s="191"/>
      <c r="F40" s="234"/>
      <c r="G40" s="189"/>
      <c r="H40" s="190"/>
      <c r="I40" s="402"/>
      <c r="J40" s="557"/>
      <c r="K40" s="560"/>
      <c r="L40" s="563"/>
      <c r="M40" s="8" t="s">
        <v>643</v>
      </c>
      <c r="N40" s="341"/>
      <c r="O40" s="10">
        <v>2</v>
      </c>
      <c r="P40" s="343"/>
      <c r="Q40" s="530"/>
      <c r="R40" s="532"/>
      <c r="S40" s="535"/>
      <c r="T40" s="386"/>
      <c r="U40" s="537"/>
      <c r="V40" s="430"/>
      <c r="W40" s="539"/>
      <c r="X40" s="332"/>
      <c r="Y40" s="11" t="s">
        <v>28</v>
      </c>
      <c r="Z40" s="210" t="s">
        <v>673</v>
      </c>
      <c r="AA40" s="11" t="s">
        <v>28</v>
      </c>
      <c r="AB40" s="210" t="s">
        <v>691</v>
      </c>
    </row>
    <row r="41" spans="1:28" s="17" customFormat="1" ht="37.5" customHeight="1" thickBot="1" x14ac:dyDescent="0.3">
      <c r="A41" s="420"/>
      <c r="B41" s="420"/>
      <c r="C41" s="420"/>
      <c r="D41" s="493"/>
      <c r="E41" s="191"/>
      <c r="F41" s="234"/>
      <c r="G41" s="189"/>
      <c r="H41" s="190"/>
      <c r="I41" s="402"/>
      <c r="J41" s="558"/>
      <c r="K41" s="561"/>
      <c r="L41" s="564"/>
      <c r="M41" s="8" t="s">
        <v>672</v>
      </c>
      <c r="N41" s="342"/>
      <c r="O41" s="10">
        <v>2</v>
      </c>
      <c r="P41" s="549"/>
      <c r="Q41" s="531"/>
      <c r="R41" s="533"/>
      <c r="S41" s="536"/>
      <c r="T41" s="387"/>
      <c r="U41" s="538"/>
      <c r="V41" s="431"/>
      <c r="W41" s="540"/>
      <c r="X41" s="333"/>
      <c r="Y41" s="11" t="s">
        <v>29</v>
      </c>
      <c r="Z41" s="210" t="s">
        <v>100</v>
      </c>
      <c r="AA41" s="11" t="s">
        <v>29</v>
      </c>
      <c r="AB41" s="210" t="s">
        <v>690</v>
      </c>
    </row>
    <row r="42" spans="1:28" s="17" customFormat="1" ht="61.5" customHeight="1" x14ac:dyDescent="0.2">
      <c r="A42" s="420"/>
      <c r="B42" s="420"/>
      <c r="C42" s="420"/>
      <c r="D42" s="493"/>
      <c r="E42" s="376" t="s">
        <v>44</v>
      </c>
      <c r="F42" s="519"/>
      <c r="G42" s="351">
        <v>7</v>
      </c>
      <c r="H42" s="479">
        <v>8</v>
      </c>
      <c r="I42" s="389"/>
      <c r="J42" s="521"/>
      <c r="K42" s="524" t="s">
        <v>48</v>
      </c>
      <c r="L42" s="527" t="s">
        <v>78</v>
      </c>
      <c r="M42" s="7" t="s">
        <v>79</v>
      </c>
      <c r="N42" s="340" t="s">
        <v>98</v>
      </c>
      <c r="O42" s="30">
        <v>1</v>
      </c>
      <c r="P42" s="577">
        <f>((O42*0.6)+(O43*0.1)+(O44*0.1)+(O45*0.1)+(O46*0.1))</f>
        <v>1.0999999999999999</v>
      </c>
      <c r="Q42" s="473">
        <v>2</v>
      </c>
      <c r="R42" s="476">
        <v>5</v>
      </c>
      <c r="S42" s="534">
        <f>P42*Q42*R42</f>
        <v>10.999999999999998</v>
      </c>
      <c r="T42" s="385" t="s">
        <v>122</v>
      </c>
      <c r="U42" s="328">
        <f>G42/122*1</f>
        <v>5.737704918032787E-2</v>
      </c>
      <c r="V42" s="369">
        <v>1</v>
      </c>
      <c r="W42" s="370">
        <f>S42*V42</f>
        <v>10.999999999999998</v>
      </c>
      <c r="X42" s="331" t="str">
        <f>+IF(W42&gt;=500,"ALTO",IF(AND(W42&gt;325,W42&lt;=499),"MEDIO",IF(AND(W42&gt;1,W42&lt;=324),"BAJO",)))</f>
        <v>BAJO</v>
      </c>
      <c r="Y42" s="13" t="s">
        <v>26</v>
      </c>
      <c r="Z42" s="4" t="s">
        <v>100</v>
      </c>
      <c r="AA42" s="13" t="s">
        <v>26</v>
      </c>
      <c r="AB42" s="22"/>
    </row>
    <row r="43" spans="1:28" s="17" customFormat="1" ht="41.25" customHeight="1" x14ac:dyDescent="0.25">
      <c r="A43" s="420"/>
      <c r="B43" s="420"/>
      <c r="C43" s="420"/>
      <c r="D43" s="493"/>
      <c r="E43" s="377"/>
      <c r="F43" s="520"/>
      <c r="G43" s="352"/>
      <c r="H43" s="480"/>
      <c r="I43" s="389"/>
      <c r="J43" s="522"/>
      <c r="K43" s="525"/>
      <c r="L43" s="528"/>
      <c r="M43" s="8" t="s">
        <v>162</v>
      </c>
      <c r="N43" s="341"/>
      <c r="O43" s="10">
        <v>1</v>
      </c>
      <c r="P43" s="343"/>
      <c r="Q43" s="530"/>
      <c r="R43" s="532"/>
      <c r="S43" s="535"/>
      <c r="T43" s="386"/>
      <c r="U43" s="537"/>
      <c r="V43" s="430"/>
      <c r="W43" s="539"/>
      <c r="X43" s="332"/>
      <c r="Y43" s="11" t="s">
        <v>27</v>
      </c>
      <c r="Z43" s="3" t="s">
        <v>100</v>
      </c>
      <c r="AA43" s="11" t="s">
        <v>27</v>
      </c>
      <c r="AB43" s="29"/>
    </row>
    <row r="44" spans="1:28" s="17" customFormat="1" ht="36.75" customHeight="1" x14ac:dyDescent="0.25">
      <c r="A44" s="420"/>
      <c r="B44" s="420"/>
      <c r="C44" s="420"/>
      <c r="D44" s="493"/>
      <c r="E44" s="377"/>
      <c r="F44" s="520"/>
      <c r="G44" s="352"/>
      <c r="H44" s="480"/>
      <c r="I44" s="389"/>
      <c r="J44" s="522"/>
      <c r="K44" s="525"/>
      <c r="L44" s="528"/>
      <c r="M44" s="8" t="s">
        <v>80</v>
      </c>
      <c r="N44" s="341"/>
      <c r="O44" s="10">
        <v>1</v>
      </c>
      <c r="P44" s="343"/>
      <c r="Q44" s="530"/>
      <c r="R44" s="532"/>
      <c r="S44" s="535"/>
      <c r="T44" s="386"/>
      <c r="U44" s="537"/>
      <c r="V44" s="430"/>
      <c r="W44" s="539"/>
      <c r="X44" s="332"/>
      <c r="Y44" s="11" t="s">
        <v>4</v>
      </c>
      <c r="Z44" s="31" t="s">
        <v>462</v>
      </c>
      <c r="AA44" s="11" t="s">
        <v>36</v>
      </c>
      <c r="AB44" s="32" t="s">
        <v>127</v>
      </c>
    </row>
    <row r="45" spans="1:28" s="17" customFormat="1" ht="63" customHeight="1" x14ac:dyDescent="0.25">
      <c r="A45" s="420"/>
      <c r="B45" s="420"/>
      <c r="C45" s="420"/>
      <c r="D45" s="493"/>
      <c r="E45" s="377"/>
      <c r="F45" s="520"/>
      <c r="G45" s="352"/>
      <c r="H45" s="480"/>
      <c r="I45" s="389"/>
      <c r="J45" s="522"/>
      <c r="K45" s="525"/>
      <c r="L45" s="528"/>
      <c r="M45" s="8" t="s">
        <v>81</v>
      </c>
      <c r="N45" s="341"/>
      <c r="O45" s="10">
        <v>1</v>
      </c>
      <c r="P45" s="343"/>
      <c r="Q45" s="530"/>
      <c r="R45" s="532"/>
      <c r="S45" s="535"/>
      <c r="T45" s="386"/>
      <c r="U45" s="537"/>
      <c r="V45" s="430"/>
      <c r="W45" s="539"/>
      <c r="X45" s="332"/>
      <c r="Y45" s="11" t="s">
        <v>28</v>
      </c>
      <c r="Z45" s="31" t="s">
        <v>463</v>
      </c>
      <c r="AA45" s="11" t="s">
        <v>28</v>
      </c>
      <c r="AB45" s="32" t="s">
        <v>164</v>
      </c>
    </row>
    <row r="46" spans="1:28" s="17" customFormat="1" ht="45" customHeight="1" thickBot="1" x14ac:dyDescent="0.3">
      <c r="A46" s="420"/>
      <c r="B46" s="420"/>
      <c r="C46" s="420"/>
      <c r="D46" s="493"/>
      <c r="E46" s="428"/>
      <c r="F46" s="541"/>
      <c r="G46" s="353"/>
      <c r="H46" s="481"/>
      <c r="I46" s="389"/>
      <c r="J46" s="523"/>
      <c r="K46" s="526"/>
      <c r="L46" s="529"/>
      <c r="M46" s="9" t="s">
        <v>57</v>
      </c>
      <c r="N46" s="342"/>
      <c r="O46" s="33">
        <v>2</v>
      </c>
      <c r="P46" s="344"/>
      <c r="Q46" s="531"/>
      <c r="R46" s="533"/>
      <c r="S46" s="536"/>
      <c r="T46" s="387"/>
      <c r="U46" s="538"/>
      <c r="V46" s="431"/>
      <c r="W46" s="540"/>
      <c r="X46" s="333"/>
      <c r="Y46" s="14" t="s">
        <v>29</v>
      </c>
      <c r="Z46" s="35" t="s">
        <v>100</v>
      </c>
      <c r="AA46" s="14" t="s">
        <v>29</v>
      </c>
      <c r="AB46" s="35" t="s">
        <v>165</v>
      </c>
    </row>
    <row r="47" spans="1:28" s="17" customFormat="1" ht="61.5" customHeight="1" x14ac:dyDescent="0.2">
      <c r="A47" s="420"/>
      <c r="B47" s="420"/>
      <c r="C47" s="420"/>
      <c r="D47" s="493"/>
      <c r="E47" s="376" t="s">
        <v>44</v>
      </c>
      <c r="F47" s="519"/>
      <c r="G47" s="351">
        <v>7</v>
      </c>
      <c r="H47" s="479">
        <v>8</v>
      </c>
      <c r="I47" s="389"/>
      <c r="J47" s="521"/>
      <c r="K47" s="524" t="s">
        <v>47</v>
      </c>
      <c r="L47" s="527" t="s">
        <v>132</v>
      </c>
      <c r="M47" s="7" t="s">
        <v>166</v>
      </c>
      <c r="N47" s="340" t="s">
        <v>98</v>
      </c>
      <c r="O47" s="30">
        <v>1</v>
      </c>
      <c r="P47" s="394">
        <f>((O47*0.6)+(O48*0.1)+(O49*0.1)+(O50*0.1)+(O51*0.1))</f>
        <v>1.0999999999999999</v>
      </c>
      <c r="Q47" s="473">
        <v>2</v>
      </c>
      <c r="R47" s="476">
        <v>4</v>
      </c>
      <c r="S47" s="534">
        <f>P47*Q47*R47</f>
        <v>8.7999999999999989</v>
      </c>
      <c r="T47" s="385" t="s">
        <v>122</v>
      </c>
      <c r="U47" s="328">
        <f>G47/122*1</f>
        <v>5.737704918032787E-2</v>
      </c>
      <c r="V47" s="369">
        <v>1</v>
      </c>
      <c r="W47" s="370">
        <f>S47*V47</f>
        <v>8.7999999999999989</v>
      </c>
      <c r="X47" s="331" t="str">
        <f>+IF(W47&gt;=500,"ALTO",IF(AND(W47&gt;325,W47&lt;=499),"MEDIO",IF(AND(W47&gt;1,W47&lt;=324),"BAJO",)))</f>
        <v>BAJO</v>
      </c>
      <c r="Y47" s="13" t="s">
        <v>26</v>
      </c>
      <c r="Z47" s="4" t="s">
        <v>100</v>
      </c>
      <c r="AA47" s="13" t="s">
        <v>26</v>
      </c>
      <c r="AB47" s="22"/>
    </row>
    <row r="48" spans="1:28" s="17" customFormat="1" ht="41.25" customHeight="1" x14ac:dyDescent="0.25">
      <c r="A48" s="420"/>
      <c r="B48" s="420"/>
      <c r="C48" s="420"/>
      <c r="D48" s="493"/>
      <c r="E48" s="377"/>
      <c r="F48" s="520"/>
      <c r="G48" s="352"/>
      <c r="H48" s="480"/>
      <c r="I48" s="389"/>
      <c r="J48" s="522"/>
      <c r="K48" s="525"/>
      <c r="L48" s="528"/>
      <c r="M48" s="8" t="s">
        <v>94</v>
      </c>
      <c r="N48" s="341"/>
      <c r="O48" s="10">
        <v>1</v>
      </c>
      <c r="P48" s="343"/>
      <c r="Q48" s="530"/>
      <c r="R48" s="532"/>
      <c r="S48" s="535"/>
      <c r="T48" s="386"/>
      <c r="U48" s="537"/>
      <c r="V48" s="430"/>
      <c r="W48" s="539"/>
      <c r="X48" s="332"/>
      <c r="Y48" s="11" t="s">
        <v>27</v>
      </c>
      <c r="Z48" s="3" t="s">
        <v>100</v>
      </c>
      <c r="AA48" s="11" t="s">
        <v>27</v>
      </c>
      <c r="AB48" s="29"/>
    </row>
    <row r="49" spans="1:28" s="17" customFormat="1" ht="36.75" customHeight="1" x14ac:dyDescent="0.25">
      <c r="A49" s="420"/>
      <c r="B49" s="420"/>
      <c r="C49" s="420"/>
      <c r="D49" s="493"/>
      <c r="E49" s="377"/>
      <c r="F49" s="520"/>
      <c r="G49" s="352"/>
      <c r="H49" s="480"/>
      <c r="I49" s="389"/>
      <c r="J49" s="522"/>
      <c r="K49" s="525"/>
      <c r="L49" s="528"/>
      <c r="M49" s="8" t="s">
        <v>167</v>
      </c>
      <c r="N49" s="341"/>
      <c r="O49" s="10">
        <v>1</v>
      </c>
      <c r="P49" s="343"/>
      <c r="Q49" s="530"/>
      <c r="R49" s="532"/>
      <c r="S49" s="535"/>
      <c r="T49" s="386"/>
      <c r="U49" s="537"/>
      <c r="V49" s="430"/>
      <c r="W49" s="539"/>
      <c r="X49" s="332"/>
      <c r="Y49" s="11" t="s">
        <v>4</v>
      </c>
      <c r="Z49" s="31" t="s">
        <v>100</v>
      </c>
      <c r="AA49" s="11" t="s">
        <v>36</v>
      </c>
      <c r="AB49" s="19"/>
    </row>
    <row r="50" spans="1:28" s="17" customFormat="1" ht="63" customHeight="1" x14ac:dyDescent="0.25">
      <c r="A50" s="420"/>
      <c r="B50" s="420"/>
      <c r="C50" s="420"/>
      <c r="D50" s="493"/>
      <c r="E50" s="377"/>
      <c r="F50" s="520"/>
      <c r="G50" s="352"/>
      <c r="H50" s="480"/>
      <c r="I50" s="389"/>
      <c r="J50" s="522"/>
      <c r="K50" s="525"/>
      <c r="L50" s="528"/>
      <c r="M50" s="8" t="s">
        <v>55</v>
      </c>
      <c r="N50" s="341"/>
      <c r="O50" s="10">
        <v>1</v>
      </c>
      <c r="P50" s="343"/>
      <c r="Q50" s="530"/>
      <c r="R50" s="532"/>
      <c r="S50" s="535"/>
      <c r="T50" s="386"/>
      <c r="U50" s="537"/>
      <c r="V50" s="430"/>
      <c r="W50" s="539"/>
      <c r="X50" s="332"/>
      <c r="Y50" s="11" t="s">
        <v>28</v>
      </c>
      <c r="Z50" s="31" t="s">
        <v>107</v>
      </c>
      <c r="AA50" s="11" t="s">
        <v>28</v>
      </c>
      <c r="AB50" s="32" t="s">
        <v>108</v>
      </c>
    </row>
    <row r="51" spans="1:28" s="17" customFormat="1" ht="35.25" customHeight="1" thickBot="1" x14ac:dyDescent="0.3">
      <c r="A51" s="420"/>
      <c r="B51" s="420"/>
      <c r="C51" s="420"/>
      <c r="D51" s="493"/>
      <c r="E51" s="428"/>
      <c r="F51" s="541"/>
      <c r="G51" s="353"/>
      <c r="H51" s="481"/>
      <c r="I51" s="389"/>
      <c r="J51" s="523"/>
      <c r="K51" s="526"/>
      <c r="L51" s="529"/>
      <c r="M51" s="9" t="s">
        <v>57</v>
      </c>
      <c r="N51" s="342"/>
      <c r="O51" s="33">
        <v>2</v>
      </c>
      <c r="P51" s="344"/>
      <c r="Q51" s="531"/>
      <c r="R51" s="533"/>
      <c r="S51" s="536"/>
      <c r="T51" s="387"/>
      <c r="U51" s="538"/>
      <c r="V51" s="431"/>
      <c r="W51" s="540"/>
      <c r="X51" s="333"/>
      <c r="Y51" s="14" t="s">
        <v>29</v>
      </c>
      <c r="Z51" s="39" t="s">
        <v>100</v>
      </c>
      <c r="AA51" s="14" t="s">
        <v>29</v>
      </c>
      <c r="AB51" s="20" t="s">
        <v>106</v>
      </c>
    </row>
    <row r="52" spans="1:28" s="17" customFormat="1" ht="61.5" customHeight="1" x14ac:dyDescent="0.2">
      <c r="A52" s="420"/>
      <c r="B52" s="420"/>
      <c r="C52" s="420"/>
      <c r="D52" s="493"/>
      <c r="E52" s="376" t="s">
        <v>44</v>
      </c>
      <c r="F52" s="519"/>
      <c r="G52" s="351">
        <v>7</v>
      </c>
      <c r="H52" s="479">
        <v>8</v>
      </c>
      <c r="I52" s="389"/>
      <c r="J52" s="521"/>
      <c r="K52" s="524" t="s">
        <v>82</v>
      </c>
      <c r="L52" s="527" t="s">
        <v>95</v>
      </c>
      <c r="M52" s="7" t="s">
        <v>83</v>
      </c>
      <c r="N52" s="340" t="s">
        <v>98</v>
      </c>
      <c r="O52" s="30">
        <v>3</v>
      </c>
      <c r="P52" s="394">
        <f>((O52*0.6)+(O53*0.1)+(O54*0.1)+(O55*0.1)+(O56*0.1))</f>
        <v>2.4000000000000004</v>
      </c>
      <c r="Q52" s="473">
        <v>2</v>
      </c>
      <c r="R52" s="476">
        <v>4</v>
      </c>
      <c r="S52" s="534">
        <f>P52*Q52*R52</f>
        <v>19.200000000000003</v>
      </c>
      <c r="T52" s="366" t="str">
        <f>+IF(S52&gt;100,"Riesgo_ INTOLERABLE",IF(AND(S52&gt;65,S52&lt;=100),"Riesgo_ IMPORTANTE",IF(AND(S52&gt;37,S52&lt;=65),"Riesgo_ MODERADO",IF(AND(S52&gt;16,S52&lt;=37),"Riesgo_ TOLERABLE",IF(AND(S52&gt;=15),"Riesgo_BAJO")))))</f>
        <v>Riesgo_ TOLERABLE</v>
      </c>
      <c r="U52" s="328">
        <f>G52/122*1</f>
        <v>5.737704918032787E-2</v>
      </c>
      <c r="V52" s="369">
        <v>1</v>
      </c>
      <c r="W52" s="370">
        <f>S52*V52</f>
        <v>19.200000000000003</v>
      </c>
      <c r="X52" s="331" t="str">
        <f>+IF(W52&gt;=500,"ALTO",IF(AND(W52&gt;325,W52&lt;=499),"MEDIO",IF(AND(W52&gt;1,W52&lt;=324),"BAJO",)))</f>
        <v>BAJO</v>
      </c>
      <c r="Y52" s="13" t="s">
        <v>26</v>
      </c>
      <c r="Z52" s="4" t="s">
        <v>100</v>
      </c>
      <c r="AA52" s="13" t="s">
        <v>26</v>
      </c>
      <c r="AB52" s="22"/>
    </row>
    <row r="53" spans="1:28" s="17" customFormat="1" ht="41.25" customHeight="1" x14ac:dyDescent="0.25">
      <c r="A53" s="420"/>
      <c r="B53" s="420"/>
      <c r="C53" s="420"/>
      <c r="D53" s="493"/>
      <c r="E53" s="377"/>
      <c r="F53" s="520"/>
      <c r="G53" s="352"/>
      <c r="H53" s="480"/>
      <c r="I53" s="389"/>
      <c r="J53" s="522"/>
      <c r="K53" s="525"/>
      <c r="L53" s="528"/>
      <c r="M53" s="8" t="s">
        <v>60</v>
      </c>
      <c r="N53" s="341"/>
      <c r="O53" s="10">
        <v>1</v>
      </c>
      <c r="P53" s="343"/>
      <c r="Q53" s="530"/>
      <c r="R53" s="532"/>
      <c r="S53" s="535"/>
      <c r="T53" s="367"/>
      <c r="U53" s="537"/>
      <c r="V53" s="430"/>
      <c r="W53" s="539"/>
      <c r="X53" s="332"/>
      <c r="Y53" s="11" t="s">
        <v>27</v>
      </c>
      <c r="Z53" s="3" t="s">
        <v>100</v>
      </c>
      <c r="AA53" s="11" t="s">
        <v>27</v>
      </c>
      <c r="AB53" s="29"/>
    </row>
    <row r="54" spans="1:28" s="17" customFormat="1" ht="37.5" customHeight="1" x14ac:dyDescent="0.25">
      <c r="A54" s="420"/>
      <c r="B54" s="420"/>
      <c r="C54" s="420"/>
      <c r="D54" s="493"/>
      <c r="E54" s="377"/>
      <c r="F54" s="520"/>
      <c r="G54" s="352"/>
      <c r="H54" s="480"/>
      <c r="I54" s="389"/>
      <c r="J54" s="522"/>
      <c r="K54" s="525"/>
      <c r="L54" s="528"/>
      <c r="M54" s="8" t="s">
        <v>84</v>
      </c>
      <c r="N54" s="341"/>
      <c r="O54" s="10">
        <v>2</v>
      </c>
      <c r="P54" s="343"/>
      <c r="Q54" s="530"/>
      <c r="R54" s="532"/>
      <c r="S54" s="535"/>
      <c r="T54" s="367"/>
      <c r="U54" s="537"/>
      <c r="V54" s="430"/>
      <c r="W54" s="539"/>
      <c r="X54" s="332"/>
      <c r="Y54" s="11" t="s">
        <v>4</v>
      </c>
      <c r="Z54" s="124" t="s">
        <v>100</v>
      </c>
      <c r="AA54" s="11" t="s">
        <v>36</v>
      </c>
      <c r="AB54" s="32"/>
    </row>
    <row r="55" spans="1:28" s="17" customFormat="1" ht="63" customHeight="1" x14ac:dyDescent="0.25">
      <c r="A55" s="420"/>
      <c r="B55" s="420"/>
      <c r="C55" s="420"/>
      <c r="D55" s="493"/>
      <c r="E55" s="377"/>
      <c r="F55" s="520"/>
      <c r="G55" s="352"/>
      <c r="H55" s="480"/>
      <c r="I55" s="389"/>
      <c r="J55" s="522"/>
      <c r="K55" s="525"/>
      <c r="L55" s="528"/>
      <c r="M55" s="8" t="s">
        <v>55</v>
      </c>
      <c r="N55" s="341"/>
      <c r="O55" s="10">
        <v>1</v>
      </c>
      <c r="P55" s="343"/>
      <c r="Q55" s="530"/>
      <c r="R55" s="532"/>
      <c r="S55" s="535"/>
      <c r="T55" s="367"/>
      <c r="U55" s="537"/>
      <c r="V55" s="430"/>
      <c r="W55" s="539"/>
      <c r="X55" s="332"/>
      <c r="Y55" s="11" t="s">
        <v>28</v>
      </c>
      <c r="Z55" s="31" t="s">
        <v>475</v>
      </c>
      <c r="AA55" s="11" t="s">
        <v>28</v>
      </c>
      <c r="AB55" s="32" t="s">
        <v>109</v>
      </c>
    </row>
    <row r="56" spans="1:28" s="17" customFormat="1" ht="65.25" customHeight="1" thickBot="1" x14ac:dyDescent="0.3">
      <c r="A56" s="420"/>
      <c r="B56" s="420"/>
      <c r="C56" s="420"/>
      <c r="D56" s="493"/>
      <c r="E56" s="428"/>
      <c r="F56" s="541"/>
      <c r="G56" s="353"/>
      <c r="H56" s="481"/>
      <c r="I56" s="389"/>
      <c r="J56" s="523"/>
      <c r="K56" s="526"/>
      <c r="L56" s="529"/>
      <c r="M56" s="9" t="s">
        <v>57</v>
      </c>
      <c r="N56" s="342"/>
      <c r="O56" s="33">
        <v>2</v>
      </c>
      <c r="P56" s="344"/>
      <c r="Q56" s="531"/>
      <c r="R56" s="533"/>
      <c r="S56" s="536"/>
      <c r="T56" s="368"/>
      <c r="U56" s="538"/>
      <c r="V56" s="431"/>
      <c r="W56" s="540"/>
      <c r="X56" s="333"/>
      <c r="Y56" s="14" t="s">
        <v>29</v>
      </c>
      <c r="Z56" s="38" t="s">
        <v>476</v>
      </c>
      <c r="AA56" s="14" t="s">
        <v>29</v>
      </c>
      <c r="AB56" s="40" t="s">
        <v>169</v>
      </c>
    </row>
    <row r="57" spans="1:28" s="17" customFormat="1" ht="61.5" customHeight="1" x14ac:dyDescent="0.2">
      <c r="A57" s="420"/>
      <c r="B57" s="420"/>
      <c r="C57" s="420"/>
      <c r="D57" s="493"/>
      <c r="E57" s="376" t="s">
        <v>44</v>
      </c>
      <c r="F57" s="519"/>
      <c r="G57" s="351">
        <v>7</v>
      </c>
      <c r="H57" s="479">
        <v>8</v>
      </c>
      <c r="I57" s="389"/>
      <c r="J57" s="521"/>
      <c r="K57" s="524" t="s">
        <v>85</v>
      </c>
      <c r="L57" s="527" t="s">
        <v>464</v>
      </c>
      <c r="M57" s="7" t="s">
        <v>172</v>
      </c>
      <c r="N57" s="340" t="s">
        <v>98</v>
      </c>
      <c r="O57" s="30">
        <v>3</v>
      </c>
      <c r="P57" s="394">
        <f>((O57*0.6)+(O58*0.1)+(O59*0.1)+(O60*0.1)+(O61*0.1))</f>
        <v>2.4000000000000004</v>
      </c>
      <c r="Q57" s="473">
        <v>2</v>
      </c>
      <c r="R57" s="476">
        <v>2</v>
      </c>
      <c r="S57" s="534">
        <f>P57*Q57*R57</f>
        <v>9.6000000000000014</v>
      </c>
      <c r="T57" s="385" t="s">
        <v>122</v>
      </c>
      <c r="U57" s="328">
        <f>G57/122*1</f>
        <v>5.737704918032787E-2</v>
      </c>
      <c r="V57" s="369">
        <v>1</v>
      </c>
      <c r="W57" s="370">
        <f>S57*V57</f>
        <v>9.6000000000000014</v>
      </c>
      <c r="X57" s="331" t="str">
        <f>+IF(W57&gt;=500,"ALTO",IF(AND(W57&gt;325,W57&lt;=499),"MEDIO",IF(AND(W57&gt;1,W57&lt;=324),"BAJO",)))</f>
        <v>BAJO</v>
      </c>
      <c r="Y57" s="13" t="s">
        <v>26</v>
      </c>
      <c r="Z57" s="4" t="s">
        <v>100</v>
      </c>
      <c r="AA57" s="13" t="s">
        <v>26</v>
      </c>
      <c r="AB57" s="32" t="s">
        <v>101</v>
      </c>
    </row>
    <row r="58" spans="1:28" s="17" customFormat="1" ht="41.25" customHeight="1" x14ac:dyDescent="0.25">
      <c r="A58" s="420"/>
      <c r="B58" s="420"/>
      <c r="C58" s="420"/>
      <c r="D58" s="493"/>
      <c r="E58" s="377"/>
      <c r="F58" s="520"/>
      <c r="G58" s="352"/>
      <c r="H58" s="480"/>
      <c r="I58" s="389"/>
      <c r="J58" s="522"/>
      <c r="K58" s="525"/>
      <c r="L58" s="528"/>
      <c r="M58" s="8" t="s">
        <v>60</v>
      </c>
      <c r="N58" s="341"/>
      <c r="O58" s="10">
        <v>1</v>
      </c>
      <c r="P58" s="343"/>
      <c r="Q58" s="530"/>
      <c r="R58" s="532"/>
      <c r="S58" s="535"/>
      <c r="T58" s="386"/>
      <c r="U58" s="537"/>
      <c r="V58" s="430"/>
      <c r="W58" s="539"/>
      <c r="X58" s="332"/>
      <c r="Y58" s="11" t="s">
        <v>27</v>
      </c>
      <c r="Z58" s="3" t="s">
        <v>100</v>
      </c>
      <c r="AA58" s="11" t="s">
        <v>27</v>
      </c>
      <c r="AB58" s="29"/>
    </row>
    <row r="59" spans="1:28" s="17" customFormat="1" ht="36.75" customHeight="1" x14ac:dyDescent="0.25">
      <c r="A59" s="420"/>
      <c r="B59" s="420"/>
      <c r="C59" s="420"/>
      <c r="D59" s="493"/>
      <c r="E59" s="377"/>
      <c r="F59" s="520"/>
      <c r="G59" s="352"/>
      <c r="H59" s="480"/>
      <c r="I59" s="389"/>
      <c r="J59" s="522"/>
      <c r="K59" s="525"/>
      <c r="L59" s="528"/>
      <c r="M59" s="8" t="s">
        <v>84</v>
      </c>
      <c r="N59" s="341"/>
      <c r="O59" s="10">
        <v>2</v>
      </c>
      <c r="P59" s="343"/>
      <c r="Q59" s="530"/>
      <c r="R59" s="532"/>
      <c r="S59" s="535"/>
      <c r="T59" s="386"/>
      <c r="U59" s="537"/>
      <c r="V59" s="430"/>
      <c r="W59" s="539"/>
      <c r="X59" s="332"/>
      <c r="Y59" s="11" t="s">
        <v>4</v>
      </c>
      <c r="Z59" s="31" t="s">
        <v>100</v>
      </c>
      <c r="AA59" s="11" t="s">
        <v>36</v>
      </c>
      <c r="AB59" s="19"/>
    </row>
    <row r="60" spans="1:28" s="17" customFormat="1" ht="63" customHeight="1" x14ac:dyDescent="0.25">
      <c r="A60" s="420"/>
      <c r="B60" s="420"/>
      <c r="C60" s="420"/>
      <c r="D60" s="493"/>
      <c r="E60" s="377"/>
      <c r="F60" s="520"/>
      <c r="G60" s="352"/>
      <c r="H60" s="480"/>
      <c r="I60" s="389"/>
      <c r="J60" s="522"/>
      <c r="K60" s="525"/>
      <c r="L60" s="528"/>
      <c r="M60" s="8" t="s">
        <v>55</v>
      </c>
      <c r="N60" s="341"/>
      <c r="O60" s="10">
        <v>1</v>
      </c>
      <c r="P60" s="343"/>
      <c r="Q60" s="530"/>
      <c r="R60" s="532"/>
      <c r="S60" s="535"/>
      <c r="T60" s="386"/>
      <c r="U60" s="537"/>
      <c r="V60" s="430"/>
      <c r="W60" s="539"/>
      <c r="X60" s="332"/>
      <c r="Y60" s="11" t="s">
        <v>28</v>
      </c>
      <c r="Z60" s="44" t="s">
        <v>465</v>
      </c>
      <c r="AA60" s="11" t="s">
        <v>28</v>
      </c>
      <c r="AB60" s="32" t="s">
        <v>127</v>
      </c>
    </row>
    <row r="61" spans="1:28" s="17" customFormat="1" ht="45.75" thickBot="1" x14ac:dyDescent="0.3">
      <c r="A61" s="420"/>
      <c r="B61" s="420"/>
      <c r="C61" s="420"/>
      <c r="D61" s="493"/>
      <c r="E61" s="428"/>
      <c r="F61" s="541"/>
      <c r="G61" s="353"/>
      <c r="H61" s="481"/>
      <c r="I61" s="389"/>
      <c r="J61" s="523"/>
      <c r="K61" s="526"/>
      <c r="L61" s="567"/>
      <c r="M61" s="9" t="s">
        <v>57</v>
      </c>
      <c r="N61" s="342"/>
      <c r="O61" s="33">
        <v>2</v>
      </c>
      <c r="P61" s="344"/>
      <c r="Q61" s="531"/>
      <c r="R61" s="533"/>
      <c r="S61" s="536"/>
      <c r="T61" s="387"/>
      <c r="U61" s="538"/>
      <c r="V61" s="431"/>
      <c r="W61" s="540"/>
      <c r="X61" s="333"/>
      <c r="Y61" s="14" t="s">
        <v>29</v>
      </c>
      <c r="Z61" s="44" t="s">
        <v>174</v>
      </c>
      <c r="AA61" s="14" t="s">
        <v>29</v>
      </c>
      <c r="AB61" s="40" t="s">
        <v>466</v>
      </c>
    </row>
    <row r="62" spans="1:28" s="17" customFormat="1" ht="61.5" customHeight="1" x14ac:dyDescent="0.2">
      <c r="A62" s="420"/>
      <c r="B62" s="420"/>
      <c r="C62" s="420"/>
      <c r="D62" s="493"/>
      <c r="E62" s="376" t="s">
        <v>44</v>
      </c>
      <c r="F62" s="519"/>
      <c r="G62" s="351">
        <v>7</v>
      </c>
      <c r="H62" s="479">
        <v>8</v>
      </c>
      <c r="I62" s="389"/>
      <c r="J62" s="521"/>
      <c r="K62" s="524" t="s">
        <v>92</v>
      </c>
      <c r="L62" s="542" t="s">
        <v>175</v>
      </c>
      <c r="M62" s="7" t="s">
        <v>96</v>
      </c>
      <c r="N62" s="340" t="s">
        <v>98</v>
      </c>
      <c r="O62" s="30">
        <v>4</v>
      </c>
      <c r="P62" s="394">
        <f>((O62*0.6)+(O63*0.1)+(O64*0.1)+(O65*0.1)+(O66*0.1))</f>
        <v>3.5000000000000004</v>
      </c>
      <c r="Q62" s="473">
        <v>3</v>
      </c>
      <c r="R62" s="476">
        <v>4</v>
      </c>
      <c r="S62" s="534">
        <f>P62*Q62*R62</f>
        <v>42.000000000000007</v>
      </c>
      <c r="T62" s="373" t="str">
        <f>+IF(S62&gt;100,"Riesgo_ INTOLERABLE",IF(AND(S62&gt;65,S62&lt;=100),"Riesgo_ IMPORTANTE",IF(AND(S62&gt;37,S62&lt;=65),"Riesgo_ MODERADO",IF(AND(S62&gt;16,S62&lt;=37),"Riesgo_ TOLERABLE",IF(AND(S62&gt;=15),"Riesgo_BAJO")))))</f>
        <v>Riesgo_ MODERADO</v>
      </c>
      <c r="U62" s="328">
        <f>G62/122*1</f>
        <v>5.737704918032787E-2</v>
      </c>
      <c r="V62" s="369">
        <v>1</v>
      </c>
      <c r="W62" s="370">
        <f>S62*V62</f>
        <v>42.000000000000007</v>
      </c>
      <c r="X62" s="331" t="str">
        <f>+IF(W62&gt;=500,"ALTO",IF(AND(W62&gt;325,W62&lt;=499),"MEDIO",IF(AND(W62&gt;1,W62&lt;=324),"BAJO",)))</f>
        <v>BAJO</v>
      </c>
      <c r="Y62" s="13" t="s">
        <v>26</v>
      </c>
      <c r="Z62" s="4" t="s">
        <v>100</v>
      </c>
      <c r="AA62" s="13" t="s">
        <v>26</v>
      </c>
      <c r="AB62" s="22"/>
    </row>
    <row r="63" spans="1:28" s="17" customFormat="1" ht="41.25" customHeight="1" x14ac:dyDescent="0.25">
      <c r="A63" s="420"/>
      <c r="B63" s="420"/>
      <c r="C63" s="420"/>
      <c r="D63" s="493"/>
      <c r="E63" s="377"/>
      <c r="F63" s="520"/>
      <c r="G63" s="352"/>
      <c r="H63" s="480"/>
      <c r="I63" s="389"/>
      <c r="J63" s="522"/>
      <c r="K63" s="578"/>
      <c r="L63" s="543"/>
      <c r="M63" s="8" t="s">
        <v>93</v>
      </c>
      <c r="N63" s="341"/>
      <c r="O63" s="10">
        <v>3</v>
      </c>
      <c r="P63" s="343"/>
      <c r="Q63" s="474"/>
      <c r="R63" s="477"/>
      <c r="S63" s="535"/>
      <c r="T63" s="374"/>
      <c r="U63" s="329"/>
      <c r="V63" s="329"/>
      <c r="W63" s="371"/>
      <c r="X63" s="332"/>
      <c r="Y63" s="11" t="s">
        <v>27</v>
      </c>
      <c r="Z63" s="3" t="s">
        <v>100</v>
      </c>
      <c r="AA63" s="11" t="s">
        <v>27</v>
      </c>
      <c r="AB63" s="29"/>
    </row>
    <row r="64" spans="1:28" s="17" customFormat="1" ht="45" x14ac:dyDescent="0.25">
      <c r="A64" s="420"/>
      <c r="B64" s="420"/>
      <c r="C64" s="420"/>
      <c r="D64" s="493"/>
      <c r="E64" s="377"/>
      <c r="F64" s="520"/>
      <c r="G64" s="352"/>
      <c r="H64" s="480"/>
      <c r="I64" s="389"/>
      <c r="J64" s="522"/>
      <c r="K64" s="578"/>
      <c r="L64" s="543"/>
      <c r="M64" s="8" t="s">
        <v>63</v>
      </c>
      <c r="N64" s="341"/>
      <c r="O64" s="10">
        <v>5</v>
      </c>
      <c r="P64" s="343"/>
      <c r="Q64" s="474"/>
      <c r="R64" s="477"/>
      <c r="S64" s="535"/>
      <c r="T64" s="374"/>
      <c r="U64" s="329"/>
      <c r="V64" s="329"/>
      <c r="W64" s="371"/>
      <c r="X64" s="332"/>
      <c r="Y64" s="11" t="s">
        <v>4</v>
      </c>
      <c r="Z64" s="38" t="s">
        <v>176</v>
      </c>
      <c r="AA64" s="11" t="s">
        <v>36</v>
      </c>
      <c r="AB64" s="43" t="s">
        <v>177</v>
      </c>
    </row>
    <row r="65" spans="1:28" s="17" customFormat="1" ht="54" x14ac:dyDescent="0.25">
      <c r="A65" s="420"/>
      <c r="B65" s="420"/>
      <c r="C65" s="420"/>
      <c r="D65" s="493"/>
      <c r="E65" s="377"/>
      <c r="F65" s="520"/>
      <c r="G65" s="352"/>
      <c r="H65" s="480"/>
      <c r="I65" s="389"/>
      <c r="J65" s="522"/>
      <c r="K65" s="578"/>
      <c r="L65" s="543"/>
      <c r="M65" s="8" t="s">
        <v>77</v>
      </c>
      <c r="N65" s="341"/>
      <c r="O65" s="10">
        <v>1</v>
      </c>
      <c r="P65" s="343"/>
      <c r="Q65" s="474"/>
      <c r="R65" s="477"/>
      <c r="S65" s="535"/>
      <c r="T65" s="374"/>
      <c r="U65" s="329"/>
      <c r="V65" s="329"/>
      <c r="W65" s="371"/>
      <c r="X65" s="332"/>
      <c r="Y65" s="11" t="s">
        <v>28</v>
      </c>
      <c r="Z65" s="31" t="s">
        <v>117</v>
      </c>
      <c r="AA65" s="11" t="s">
        <v>28</v>
      </c>
      <c r="AB65" s="32" t="s">
        <v>178</v>
      </c>
    </row>
    <row r="66" spans="1:28" s="17" customFormat="1" ht="45.75" thickBot="1" x14ac:dyDescent="0.3">
      <c r="A66" s="420"/>
      <c r="B66" s="420"/>
      <c r="C66" s="420"/>
      <c r="D66" s="493"/>
      <c r="E66" s="428"/>
      <c r="F66" s="541"/>
      <c r="G66" s="353"/>
      <c r="H66" s="481"/>
      <c r="I66" s="389"/>
      <c r="J66" s="523"/>
      <c r="K66" s="579"/>
      <c r="L66" s="544"/>
      <c r="M66" s="9" t="s">
        <v>57</v>
      </c>
      <c r="N66" s="342"/>
      <c r="O66" s="33">
        <v>2</v>
      </c>
      <c r="P66" s="344"/>
      <c r="Q66" s="475"/>
      <c r="R66" s="478"/>
      <c r="S66" s="536"/>
      <c r="T66" s="375"/>
      <c r="U66" s="330"/>
      <c r="V66" s="330"/>
      <c r="W66" s="372"/>
      <c r="X66" s="333"/>
      <c r="Y66" s="14" t="s">
        <v>29</v>
      </c>
      <c r="Z66" s="39" t="s">
        <v>100</v>
      </c>
      <c r="AA66" s="14" t="s">
        <v>29</v>
      </c>
      <c r="AB66" s="32" t="s">
        <v>116</v>
      </c>
    </row>
    <row r="67" spans="1:28" s="17" customFormat="1" ht="61.5" customHeight="1" x14ac:dyDescent="0.2">
      <c r="A67" s="420"/>
      <c r="B67" s="420"/>
      <c r="C67" s="420"/>
      <c r="D67" s="493"/>
      <c r="E67" s="376" t="s">
        <v>44</v>
      </c>
      <c r="F67" s="519"/>
      <c r="G67" s="351">
        <v>7</v>
      </c>
      <c r="H67" s="479">
        <v>8</v>
      </c>
      <c r="I67" s="389"/>
      <c r="J67" s="521"/>
      <c r="K67" s="524" t="s">
        <v>50</v>
      </c>
      <c r="L67" s="527" t="s">
        <v>467</v>
      </c>
      <c r="M67" s="7" t="s">
        <v>180</v>
      </c>
      <c r="N67" s="340" t="s">
        <v>98</v>
      </c>
      <c r="O67" s="30">
        <v>6</v>
      </c>
      <c r="P67" s="394">
        <f>((O67*0.6)+(O68*0.1)+(O69*0.1)+(O70*0.1)+(O71*0.1))</f>
        <v>4.5</v>
      </c>
      <c r="Q67" s="473">
        <v>3</v>
      </c>
      <c r="R67" s="476">
        <v>4</v>
      </c>
      <c r="S67" s="534">
        <f>P67*Q67*R67</f>
        <v>54</v>
      </c>
      <c r="T67" s="373" t="str">
        <f>+IF(S67&gt;100,"Riesgo_ INTOLERABLE",IF(AND(S67&gt;65,S67&lt;=100),"Riesgo_ IMPORTANTE",IF(AND(S67&gt;37,S67&lt;=65),"Riesgo_ MODERADO",IF(AND(S67&gt;16,S67&lt;=37),"Riesgo_ TOLERABLE",IF(AND(S67&gt;=15),"Riesgo_BAJO")))))</f>
        <v>Riesgo_ MODERADO</v>
      </c>
      <c r="U67" s="328">
        <f>G67/122*1</f>
        <v>5.737704918032787E-2</v>
      </c>
      <c r="V67" s="369">
        <v>1</v>
      </c>
      <c r="W67" s="370">
        <f>S67*V67</f>
        <v>54</v>
      </c>
      <c r="X67" s="470" t="s">
        <v>118</v>
      </c>
      <c r="Y67" s="13" t="s">
        <v>26</v>
      </c>
      <c r="Z67" s="4" t="s">
        <v>100</v>
      </c>
      <c r="AA67" s="13" t="s">
        <v>26</v>
      </c>
      <c r="AB67" s="22"/>
    </row>
    <row r="68" spans="1:28" s="17" customFormat="1" ht="41.25" customHeight="1" x14ac:dyDescent="0.25">
      <c r="A68" s="420"/>
      <c r="B68" s="420"/>
      <c r="C68" s="420"/>
      <c r="D68" s="493"/>
      <c r="E68" s="377"/>
      <c r="F68" s="520"/>
      <c r="G68" s="352"/>
      <c r="H68" s="480"/>
      <c r="I68" s="389"/>
      <c r="J68" s="522"/>
      <c r="K68" s="525"/>
      <c r="L68" s="528"/>
      <c r="M68" s="8" t="s">
        <v>86</v>
      </c>
      <c r="N68" s="341"/>
      <c r="O68" s="10">
        <v>2</v>
      </c>
      <c r="P68" s="343"/>
      <c r="Q68" s="530"/>
      <c r="R68" s="532"/>
      <c r="S68" s="535"/>
      <c r="T68" s="374"/>
      <c r="U68" s="537"/>
      <c r="V68" s="430"/>
      <c r="W68" s="539"/>
      <c r="X68" s="471"/>
      <c r="Y68" s="11" t="s">
        <v>27</v>
      </c>
      <c r="Z68" s="3" t="s">
        <v>100</v>
      </c>
      <c r="AA68" s="11" t="s">
        <v>27</v>
      </c>
      <c r="AB68" s="29"/>
    </row>
    <row r="69" spans="1:28" s="17" customFormat="1" ht="49.5" customHeight="1" x14ac:dyDescent="0.25">
      <c r="A69" s="420"/>
      <c r="B69" s="420"/>
      <c r="C69" s="420"/>
      <c r="D69" s="493"/>
      <c r="E69" s="377"/>
      <c r="F69" s="520"/>
      <c r="G69" s="352"/>
      <c r="H69" s="480"/>
      <c r="I69" s="389"/>
      <c r="J69" s="522"/>
      <c r="K69" s="525"/>
      <c r="L69" s="528"/>
      <c r="M69" s="8" t="s">
        <v>181</v>
      </c>
      <c r="N69" s="341"/>
      <c r="O69" s="10">
        <v>2</v>
      </c>
      <c r="P69" s="343"/>
      <c r="Q69" s="530"/>
      <c r="R69" s="532"/>
      <c r="S69" s="535"/>
      <c r="T69" s="374"/>
      <c r="U69" s="537"/>
      <c r="V69" s="430"/>
      <c r="W69" s="539"/>
      <c r="X69" s="471"/>
      <c r="Y69" s="11" t="s">
        <v>4</v>
      </c>
      <c r="Z69" s="31" t="s">
        <v>100</v>
      </c>
      <c r="AA69" s="11" t="s">
        <v>36</v>
      </c>
      <c r="AB69" s="19"/>
    </row>
    <row r="70" spans="1:28" s="17" customFormat="1" ht="74.25" customHeight="1" x14ac:dyDescent="0.25">
      <c r="A70" s="420"/>
      <c r="B70" s="420"/>
      <c r="C70" s="420"/>
      <c r="D70" s="493"/>
      <c r="E70" s="377"/>
      <c r="F70" s="520"/>
      <c r="G70" s="352"/>
      <c r="H70" s="480"/>
      <c r="I70" s="389"/>
      <c r="J70" s="522"/>
      <c r="K70" s="525"/>
      <c r="L70" s="528"/>
      <c r="M70" s="8" t="s">
        <v>87</v>
      </c>
      <c r="N70" s="341"/>
      <c r="O70" s="10">
        <v>2</v>
      </c>
      <c r="P70" s="343"/>
      <c r="Q70" s="530"/>
      <c r="R70" s="532"/>
      <c r="S70" s="535"/>
      <c r="T70" s="374"/>
      <c r="U70" s="537"/>
      <c r="V70" s="430"/>
      <c r="W70" s="539"/>
      <c r="X70" s="471"/>
      <c r="Y70" s="11" t="s">
        <v>28</v>
      </c>
      <c r="Z70" s="31" t="s">
        <v>182</v>
      </c>
      <c r="AA70" s="11" t="s">
        <v>28</v>
      </c>
      <c r="AB70" s="32" t="s">
        <v>183</v>
      </c>
    </row>
    <row r="71" spans="1:28" s="17" customFormat="1" ht="80.25" customHeight="1" thickBot="1" x14ac:dyDescent="0.3">
      <c r="A71" s="420"/>
      <c r="B71" s="420"/>
      <c r="C71" s="420"/>
      <c r="D71" s="493"/>
      <c r="E71" s="428"/>
      <c r="F71" s="541"/>
      <c r="G71" s="353"/>
      <c r="H71" s="481"/>
      <c r="I71" s="389"/>
      <c r="J71" s="523"/>
      <c r="K71" s="526"/>
      <c r="L71" s="529"/>
      <c r="M71" s="9" t="s">
        <v>123</v>
      </c>
      <c r="N71" s="342"/>
      <c r="O71" s="33">
        <v>3</v>
      </c>
      <c r="P71" s="344"/>
      <c r="Q71" s="531"/>
      <c r="R71" s="533"/>
      <c r="S71" s="536"/>
      <c r="T71" s="375"/>
      <c r="U71" s="538"/>
      <c r="V71" s="431"/>
      <c r="W71" s="540"/>
      <c r="X71" s="472"/>
      <c r="Y71" s="14" t="s">
        <v>29</v>
      </c>
      <c r="Z71" s="38" t="s">
        <v>427</v>
      </c>
      <c r="AA71" s="14" t="s">
        <v>29</v>
      </c>
      <c r="AB71" s="35" t="s">
        <v>468</v>
      </c>
    </row>
    <row r="72" spans="1:28" s="17" customFormat="1" ht="61.5" customHeight="1" x14ac:dyDescent="0.2">
      <c r="A72" s="420"/>
      <c r="B72" s="420"/>
      <c r="C72" s="420"/>
      <c r="D72" s="493"/>
      <c r="E72" s="376" t="s">
        <v>44</v>
      </c>
      <c r="F72" s="519"/>
      <c r="G72" s="351">
        <v>7</v>
      </c>
      <c r="H72" s="479">
        <v>8</v>
      </c>
      <c r="I72" s="389"/>
      <c r="J72" s="521"/>
      <c r="K72" s="524" t="s">
        <v>51</v>
      </c>
      <c r="L72" s="527" t="s">
        <v>469</v>
      </c>
      <c r="M72" s="7" t="s">
        <v>88</v>
      </c>
      <c r="N72" s="340" t="s">
        <v>98</v>
      </c>
      <c r="O72" s="30">
        <v>4</v>
      </c>
      <c r="P72" s="394">
        <f>((O72*0.6)+(O73*0.1)+(O74*0.1)+(O75*0.1)+(O76*0.1))</f>
        <v>3.3000000000000003</v>
      </c>
      <c r="Q72" s="473">
        <v>3</v>
      </c>
      <c r="R72" s="476">
        <v>5</v>
      </c>
      <c r="S72" s="534">
        <f>P72*Q72*R72</f>
        <v>49.5</v>
      </c>
      <c r="T72" s="373" t="str">
        <f>+IF(S72&gt;100,"Riesgo_ INTOLERABLE",IF(AND(S72&gt;65,S72&lt;=100),"Riesgo_ IMPORTANTE",IF(AND(S72&gt;37,S72&lt;=65),"Riesgo_ MODERADO",IF(AND(S72&gt;16,S72&lt;=37),"Riesgo_ TOLERABLE",IF(AND(S72&gt;=15),"Riesgo_BAJO")))))</f>
        <v>Riesgo_ MODERADO</v>
      </c>
      <c r="U72" s="328">
        <f>G72/122*1</f>
        <v>5.737704918032787E-2</v>
      </c>
      <c r="V72" s="369">
        <v>1</v>
      </c>
      <c r="W72" s="370">
        <f>S72*V72</f>
        <v>49.5</v>
      </c>
      <c r="X72" s="331" t="str">
        <f>+IF(W72&gt;=500,"ALTO",IF(AND(W72&gt;325,W72&lt;=499),"MEDIO",IF(AND(W72&gt;1,W72&lt;=324),"BAJO",)))</f>
        <v>BAJO</v>
      </c>
      <c r="Y72" s="13" t="s">
        <v>26</v>
      </c>
      <c r="Z72" s="4" t="s">
        <v>100</v>
      </c>
      <c r="AA72" s="13" t="s">
        <v>26</v>
      </c>
      <c r="AB72" s="110"/>
    </row>
    <row r="73" spans="1:28" s="17" customFormat="1" ht="41.25" customHeight="1" x14ac:dyDescent="0.25">
      <c r="A73" s="420"/>
      <c r="B73" s="420"/>
      <c r="C73" s="420"/>
      <c r="D73" s="493"/>
      <c r="E73" s="377"/>
      <c r="F73" s="520"/>
      <c r="G73" s="352"/>
      <c r="H73" s="480"/>
      <c r="I73" s="389"/>
      <c r="J73" s="522"/>
      <c r="K73" s="525"/>
      <c r="L73" s="528"/>
      <c r="M73" s="8" t="s">
        <v>60</v>
      </c>
      <c r="N73" s="341"/>
      <c r="O73" s="10">
        <v>1</v>
      </c>
      <c r="P73" s="343"/>
      <c r="Q73" s="530"/>
      <c r="R73" s="532"/>
      <c r="S73" s="535"/>
      <c r="T73" s="374"/>
      <c r="U73" s="537"/>
      <c r="V73" s="430"/>
      <c r="W73" s="539"/>
      <c r="X73" s="332"/>
      <c r="Y73" s="11" t="s">
        <v>27</v>
      </c>
      <c r="Z73" s="3" t="s">
        <v>100</v>
      </c>
      <c r="AA73" s="11" t="s">
        <v>27</v>
      </c>
      <c r="AB73" s="29"/>
    </row>
    <row r="74" spans="1:28" s="17" customFormat="1" ht="56.25" x14ac:dyDescent="0.25">
      <c r="A74" s="420"/>
      <c r="B74" s="420"/>
      <c r="C74" s="420"/>
      <c r="D74" s="493"/>
      <c r="E74" s="377"/>
      <c r="F74" s="520"/>
      <c r="G74" s="352"/>
      <c r="H74" s="480"/>
      <c r="I74" s="389"/>
      <c r="J74" s="522"/>
      <c r="K74" s="525"/>
      <c r="L74" s="528"/>
      <c r="M74" s="8" t="s">
        <v>89</v>
      </c>
      <c r="N74" s="341"/>
      <c r="O74" s="10">
        <v>2</v>
      </c>
      <c r="P74" s="343"/>
      <c r="Q74" s="530"/>
      <c r="R74" s="532"/>
      <c r="S74" s="535"/>
      <c r="T74" s="374"/>
      <c r="U74" s="537"/>
      <c r="V74" s="430"/>
      <c r="W74" s="539"/>
      <c r="X74" s="332"/>
      <c r="Y74" s="11" t="s">
        <v>4</v>
      </c>
      <c r="Z74" s="38" t="s">
        <v>100</v>
      </c>
      <c r="AA74" s="11" t="s">
        <v>36</v>
      </c>
      <c r="AB74" s="32" t="s">
        <v>324</v>
      </c>
    </row>
    <row r="75" spans="1:28" s="17" customFormat="1" ht="63" customHeight="1" x14ac:dyDescent="0.25">
      <c r="A75" s="420"/>
      <c r="B75" s="420"/>
      <c r="C75" s="420"/>
      <c r="D75" s="493"/>
      <c r="E75" s="377"/>
      <c r="F75" s="520"/>
      <c r="G75" s="352"/>
      <c r="H75" s="480"/>
      <c r="I75" s="389"/>
      <c r="J75" s="522"/>
      <c r="K75" s="525"/>
      <c r="L75" s="528"/>
      <c r="M75" s="8" t="s">
        <v>186</v>
      </c>
      <c r="N75" s="341"/>
      <c r="O75" s="10">
        <v>2</v>
      </c>
      <c r="P75" s="343"/>
      <c r="Q75" s="530"/>
      <c r="R75" s="532"/>
      <c r="S75" s="535"/>
      <c r="T75" s="374"/>
      <c r="U75" s="537"/>
      <c r="V75" s="430"/>
      <c r="W75" s="539"/>
      <c r="X75" s="332"/>
      <c r="Y75" s="11" t="s">
        <v>28</v>
      </c>
      <c r="Z75" s="38" t="s">
        <v>429</v>
      </c>
      <c r="AA75" s="11" t="s">
        <v>28</v>
      </c>
      <c r="AB75" s="32" t="s">
        <v>119</v>
      </c>
    </row>
    <row r="76" spans="1:28" s="17" customFormat="1" ht="57" thickBot="1" x14ac:dyDescent="0.3">
      <c r="A76" s="420"/>
      <c r="B76" s="420"/>
      <c r="C76" s="420"/>
      <c r="D76" s="493"/>
      <c r="E76" s="428"/>
      <c r="F76" s="541"/>
      <c r="G76" s="353"/>
      <c r="H76" s="481"/>
      <c r="I76" s="389"/>
      <c r="J76" s="523"/>
      <c r="K76" s="526"/>
      <c r="L76" s="529"/>
      <c r="M76" s="9" t="s">
        <v>90</v>
      </c>
      <c r="N76" s="342"/>
      <c r="O76" s="33">
        <v>4</v>
      </c>
      <c r="P76" s="344"/>
      <c r="Q76" s="531"/>
      <c r="R76" s="533"/>
      <c r="S76" s="536"/>
      <c r="T76" s="375"/>
      <c r="U76" s="538"/>
      <c r="V76" s="431"/>
      <c r="W76" s="540"/>
      <c r="X76" s="333"/>
      <c r="Y76" s="14" t="s">
        <v>29</v>
      </c>
      <c r="Z76" s="38" t="s">
        <v>100</v>
      </c>
      <c r="AA76" s="11" t="s">
        <v>29</v>
      </c>
      <c r="AB76" s="32" t="s">
        <v>124</v>
      </c>
    </row>
    <row r="77" spans="1:28" s="17" customFormat="1" ht="61.5" customHeight="1" x14ac:dyDescent="0.2">
      <c r="A77" s="420"/>
      <c r="B77" s="420"/>
      <c r="C77" s="420"/>
      <c r="D77" s="493"/>
      <c r="E77" s="376" t="s">
        <v>44</v>
      </c>
      <c r="F77" s="519"/>
      <c r="G77" s="351">
        <v>7</v>
      </c>
      <c r="H77" s="479">
        <v>8</v>
      </c>
      <c r="I77" s="389"/>
      <c r="J77" s="521"/>
      <c r="K77" s="524" t="s">
        <v>52</v>
      </c>
      <c r="L77" s="580" t="s">
        <v>471</v>
      </c>
      <c r="M77" s="7" t="s">
        <v>187</v>
      </c>
      <c r="N77" s="340" t="s">
        <v>98</v>
      </c>
      <c r="O77" s="30">
        <v>3</v>
      </c>
      <c r="P77" s="394">
        <f>((O77*0.6)+(O78*0.1)+(O79*0.1)+(O80*0.1)+(O81*0.1))</f>
        <v>2.6000000000000005</v>
      </c>
      <c r="Q77" s="473">
        <v>3</v>
      </c>
      <c r="R77" s="476">
        <v>5</v>
      </c>
      <c r="S77" s="534">
        <f>P77*Q77*R77</f>
        <v>39.000000000000007</v>
      </c>
      <c r="T77" s="373" t="str">
        <f>+IF(S77&gt;100,"Riesgo_ INTOLERABLE",IF(AND(S77&gt;65,S77&lt;=100),"Riesgo_ IMPORTANTE",IF(AND(S77&gt;37,S77&lt;=65),"Riesgo_ MODERADO",IF(AND(S77&gt;16,S77&lt;=37),"Riesgo_ TOLERABLE",IF(AND(S77&gt;=15),"Riesgo_BAJO")))))</f>
        <v>Riesgo_ MODERADO</v>
      </c>
      <c r="U77" s="328">
        <f>G77/122*1</f>
        <v>5.737704918032787E-2</v>
      </c>
      <c r="V77" s="369">
        <v>5</v>
      </c>
      <c r="W77" s="370">
        <f>S77*V77</f>
        <v>195.00000000000003</v>
      </c>
      <c r="X77" s="331" t="s">
        <v>125</v>
      </c>
      <c r="Y77" s="13" t="s">
        <v>26</v>
      </c>
      <c r="Z77" s="4" t="s">
        <v>100</v>
      </c>
      <c r="AA77" s="13" t="s">
        <v>26</v>
      </c>
      <c r="AB77" s="110"/>
    </row>
    <row r="78" spans="1:28" s="17" customFormat="1" ht="41.25" customHeight="1" x14ac:dyDescent="0.25">
      <c r="A78" s="420"/>
      <c r="B78" s="420"/>
      <c r="C78" s="420"/>
      <c r="D78" s="493"/>
      <c r="E78" s="377"/>
      <c r="F78" s="520"/>
      <c r="G78" s="352"/>
      <c r="H78" s="480"/>
      <c r="I78" s="389"/>
      <c r="J78" s="522"/>
      <c r="K78" s="525"/>
      <c r="L78" s="581"/>
      <c r="M78" s="8" t="s">
        <v>60</v>
      </c>
      <c r="N78" s="341"/>
      <c r="O78" s="10">
        <v>1</v>
      </c>
      <c r="P78" s="343"/>
      <c r="Q78" s="530"/>
      <c r="R78" s="532"/>
      <c r="S78" s="535"/>
      <c r="T78" s="374"/>
      <c r="U78" s="537"/>
      <c r="V78" s="430"/>
      <c r="W78" s="539"/>
      <c r="X78" s="332"/>
      <c r="Y78" s="11" t="s">
        <v>27</v>
      </c>
      <c r="Z78" s="3" t="s">
        <v>100</v>
      </c>
      <c r="AA78" s="11" t="s">
        <v>27</v>
      </c>
      <c r="AB78" s="29"/>
    </row>
    <row r="79" spans="1:28" s="17" customFormat="1" ht="56.25" x14ac:dyDescent="0.25">
      <c r="A79" s="420"/>
      <c r="B79" s="420"/>
      <c r="C79" s="420"/>
      <c r="D79" s="493"/>
      <c r="E79" s="377"/>
      <c r="F79" s="520"/>
      <c r="G79" s="352"/>
      <c r="H79" s="480"/>
      <c r="I79" s="389"/>
      <c r="J79" s="522"/>
      <c r="K79" s="525"/>
      <c r="L79" s="581"/>
      <c r="M79" s="8" t="s">
        <v>97</v>
      </c>
      <c r="N79" s="341"/>
      <c r="O79" s="10">
        <v>2</v>
      </c>
      <c r="P79" s="343"/>
      <c r="Q79" s="530"/>
      <c r="R79" s="532"/>
      <c r="S79" s="535"/>
      <c r="T79" s="374"/>
      <c r="U79" s="537"/>
      <c r="V79" s="430"/>
      <c r="W79" s="539"/>
      <c r="X79" s="332"/>
      <c r="Y79" s="11" t="s">
        <v>4</v>
      </c>
      <c r="Z79" s="38" t="s">
        <v>100</v>
      </c>
      <c r="AA79" s="11" t="s">
        <v>36</v>
      </c>
      <c r="AB79" s="32" t="s">
        <v>319</v>
      </c>
    </row>
    <row r="80" spans="1:28" s="17" customFormat="1" ht="54" x14ac:dyDescent="0.25">
      <c r="A80" s="420"/>
      <c r="B80" s="420"/>
      <c r="C80" s="420"/>
      <c r="D80" s="493"/>
      <c r="E80" s="377"/>
      <c r="F80" s="520"/>
      <c r="G80" s="352"/>
      <c r="H80" s="480"/>
      <c r="I80" s="389"/>
      <c r="J80" s="522"/>
      <c r="K80" s="525"/>
      <c r="L80" s="581"/>
      <c r="M80" s="8" t="s">
        <v>87</v>
      </c>
      <c r="N80" s="341"/>
      <c r="O80" s="10">
        <v>2</v>
      </c>
      <c r="P80" s="343"/>
      <c r="Q80" s="530"/>
      <c r="R80" s="532"/>
      <c r="S80" s="535"/>
      <c r="T80" s="374"/>
      <c r="U80" s="537"/>
      <c r="V80" s="430"/>
      <c r="W80" s="539"/>
      <c r="X80" s="332"/>
      <c r="Y80" s="11" t="s">
        <v>28</v>
      </c>
      <c r="Z80" s="38" t="s">
        <v>470</v>
      </c>
      <c r="AA80" s="11" t="s">
        <v>28</v>
      </c>
      <c r="AB80" s="32" t="s">
        <v>423</v>
      </c>
    </row>
    <row r="81" spans="1:28" s="17" customFormat="1" ht="57" thickBot="1" x14ac:dyDescent="0.3">
      <c r="A81" s="421"/>
      <c r="B81" s="421"/>
      <c r="C81" s="421"/>
      <c r="D81" s="494"/>
      <c r="E81" s="428"/>
      <c r="F81" s="541"/>
      <c r="G81" s="353"/>
      <c r="H81" s="481"/>
      <c r="I81" s="390"/>
      <c r="J81" s="523"/>
      <c r="K81" s="526"/>
      <c r="L81" s="582"/>
      <c r="M81" s="9" t="s">
        <v>91</v>
      </c>
      <c r="N81" s="342"/>
      <c r="O81" s="33">
        <v>3</v>
      </c>
      <c r="P81" s="344"/>
      <c r="Q81" s="531"/>
      <c r="R81" s="533"/>
      <c r="S81" s="536"/>
      <c r="T81" s="375"/>
      <c r="U81" s="538"/>
      <c r="V81" s="431"/>
      <c r="W81" s="540"/>
      <c r="X81" s="333"/>
      <c r="Y81" s="14" t="s">
        <v>29</v>
      </c>
      <c r="Z81" s="45" t="s">
        <v>100</v>
      </c>
      <c r="AA81" s="14" t="s">
        <v>29</v>
      </c>
      <c r="AB81" s="35" t="s">
        <v>316</v>
      </c>
    </row>
  </sheetData>
  <mergeCells count="278">
    <mergeCell ref="G77:G81"/>
    <mergeCell ref="H77:H81"/>
    <mergeCell ref="J77:J81"/>
    <mergeCell ref="K77:K81"/>
    <mergeCell ref="L77:L81"/>
    <mergeCell ref="N77:N81"/>
    <mergeCell ref="V77:V81"/>
    <mergeCell ref="W77:W81"/>
    <mergeCell ref="X77:X81"/>
    <mergeCell ref="P77:P81"/>
    <mergeCell ref="Q77:Q81"/>
    <mergeCell ref="R77:R81"/>
    <mergeCell ref="S77:S81"/>
    <mergeCell ref="T77:T81"/>
    <mergeCell ref="U77:U81"/>
    <mergeCell ref="T67:T71"/>
    <mergeCell ref="U67:U71"/>
    <mergeCell ref="V67:V71"/>
    <mergeCell ref="W67:W71"/>
    <mergeCell ref="X67:X71"/>
    <mergeCell ref="E72:E76"/>
    <mergeCell ref="F72:F76"/>
    <mergeCell ref="G72:G76"/>
    <mergeCell ref="H72:H76"/>
    <mergeCell ref="J72:J76"/>
    <mergeCell ref="K72:K76"/>
    <mergeCell ref="L72:L76"/>
    <mergeCell ref="N72:N76"/>
    <mergeCell ref="P72:P76"/>
    <mergeCell ref="Q72:Q76"/>
    <mergeCell ref="R72:R76"/>
    <mergeCell ref="S72:S76"/>
    <mergeCell ref="T72:T76"/>
    <mergeCell ref="U72:U76"/>
    <mergeCell ref="V72:V76"/>
    <mergeCell ref="W72:W76"/>
    <mergeCell ref="X72:X76"/>
    <mergeCell ref="G67:G71"/>
    <mergeCell ref="H67:H71"/>
    <mergeCell ref="J67:J71"/>
    <mergeCell ref="K67:K71"/>
    <mergeCell ref="L67:L71"/>
    <mergeCell ref="N67:N71"/>
    <mergeCell ref="P67:P71"/>
    <mergeCell ref="Q67:Q71"/>
    <mergeCell ref="R67:R71"/>
    <mergeCell ref="S57:S61"/>
    <mergeCell ref="J57:J61"/>
    <mergeCell ref="K57:K61"/>
    <mergeCell ref="L57:L61"/>
    <mergeCell ref="N57:N61"/>
    <mergeCell ref="P57:P61"/>
    <mergeCell ref="Q57:Q61"/>
    <mergeCell ref="R57:R61"/>
    <mergeCell ref="S67:S71"/>
    <mergeCell ref="T57:T61"/>
    <mergeCell ref="U57:U61"/>
    <mergeCell ref="V57:V61"/>
    <mergeCell ref="W57:W61"/>
    <mergeCell ref="X57:X61"/>
    <mergeCell ref="E62:E66"/>
    <mergeCell ref="F62:F66"/>
    <mergeCell ref="G62:G66"/>
    <mergeCell ref="H62:H66"/>
    <mergeCell ref="J62:J66"/>
    <mergeCell ref="K62:K66"/>
    <mergeCell ref="L62:L66"/>
    <mergeCell ref="N62:N66"/>
    <mergeCell ref="P62:P66"/>
    <mergeCell ref="Q62:Q66"/>
    <mergeCell ref="R62:R66"/>
    <mergeCell ref="S62:S66"/>
    <mergeCell ref="T62:T66"/>
    <mergeCell ref="U62:U66"/>
    <mergeCell ref="V62:V66"/>
    <mergeCell ref="W62:W66"/>
    <mergeCell ref="X62:X66"/>
    <mergeCell ref="G57:G61"/>
    <mergeCell ref="H57:H61"/>
    <mergeCell ref="U47:U51"/>
    <mergeCell ref="V47:V51"/>
    <mergeCell ref="W47:W51"/>
    <mergeCell ref="X47:X51"/>
    <mergeCell ref="E52:E56"/>
    <mergeCell ref="F52:F56"/>
    <mergeCell ref="G52:G56"/>
    <mergeCell ref="H52:H56"/>
    <mergeCell ref="J52:J56"/>
    <mergeCell ref="K52:K56"/>
    <mergeCell ref="L52:L56"/>
    <mergeCell ref="N52:N56"/>
    <mergeCell ref="P52:P56"/>
    <mergeCell ref="Q52:Q56"/>
    <mergeCell ref="R52:R56"/>
    <mergeCell ref="S52:S56"/>
    <mergeCell ref="T52:T56"/>
    <mergeCell ref="U52:U56"/>
    <mergeCell ref="V52:V56"/>
    <mergeCell ref="W52:W56"/>
    <mergeCell ref="X52:X56"/>
    <mergeCell ref="G47:G51"/>
    <mergeCell ref="H47:H51"/>
    <mergeCell ref="J47:J51"/>
    <mergeCell ref="K47:K51"/>
    <mergeCell ref="L47:L51"/>
    <mergeCell ref="N47:N51"/>
    <mergeCell ref="P47:P51"/>
    <mergeCell ref="Q47:Q51"/>
    <mergeCell ref="R47:R51"/>
    <mergeCell ref="T32:T36"/>
    <mergeCell ref="S47:S51"/>
    <mergeCell ref="T47:T51"/>
    <mergeCell ref="U32:U36"/>
    <mergeCell ref="V32:V36"/>
    <mergeCell ref="W32:W36"/>
    <mergeCell ref="X32:X36"/>
    <mergeCell ref="I42:I81"/>
    <mergeCell ref="E42:E46"/>
    <mergeCell ref="F42:F46"/>
    <mergeCell ref="G42:G46"/>
    <mergeCell ref="H42:H46"/>
    <mergeCell ref="J42:J46"/>
    <mergeCell ref="K42:K46"/>
    <mergeCell ref="L42:L46"/>
    <mergeCell ref="N42:N46"/>
    <mergeCell ref="P42:P46"/>
    <mergeCell ref="Q42:Q46"/>
    <mergeCell ref="R42:R46"/>
    <mergeCell ref="S42:S46"/>
    <mergeCell ref="T42:T46"/>
    <mergeCell ref="U42:U46"/>
    <mergeCell ref="V42:V46"/>
    <mergeCell ref="W42:W46"/>
    <mergeCell ref="X42:X46"/>
    <mergeCell ref="E47:E51"/>
    <mergeCell ref="P32:P36"/>
    <mergeCell ref="T22:T26"/>
    <mergeCell ref="U22:U26"/>
    <mergeCell ref="V22:V26"/>
    <mergeCell ref="W22:W26"/>
    <mergeCell ref="X22:X26"/>
    <mergeCell ref="E27:E31"/>
    <mergeCell ref="F27:F31"/>
    <mergeCell ref="G27:G31"/>
    <mergeCell ref="H27:H31"/>
    <mergeCell ref="J27:J31"/>
    <mergeCell ref="K27:K31"/>
    <mergeCell ref="L27:L31"/>
    <mergeCell ref="N27:N31"/>
    <mergeCell ref="Q27:Q31"/>
    <mergeCell ref="R27:R31"/>
    <mergeCell ref="S27:S31"/>
    <mergeCell ref="T27:T31"/>
    <mergeCell ref="U27:U31"/>
    <mergeCell ref="V27:V31"/>
    <mergeCell ref="W27:W31"/>
    <mergeCell ref="X27:X31"/>
    <mergeCell ref="P22:P26"/>
    <mergeCell ref="P27:P31"/>
    <mergeCell ref="T12:T16"/>
    <mergeCell ref="U12:U16"/>
    <mergeCell ref="V12:V16"/>
    <mergeCell ref="W12:W16"/>
    <mergeCell ref="X12:X16"/>
    <mergeCell ref="E17:E21"/>
    <mergeCell ref="F17:F21"/>
    <mergeCell ref="G17:G21"/>
    <mergeCell ref="H17:H21"/>
    <mergeCell ref="J17:J21"/>
    <mergeCell ref="K17:K21"/>
    <mergeCell ref="L17:L21"/>
    <mergeCell ref="N17:N21"/>
    <mergeCell ref="Q17:Q21"/>
    <mergeCell ref="R17:R21"/>
    <mergeCell ref="S17:S21"/>
    <mergeCell ref="T17:T21"/>
    <mergeCell ref="U17:U21"/>
    <mergeCell ref="V17:V21"/>
    <mergeCell ref="W17:W21"/>
    <mergeCell ref="X17:X21"/>
    <mergeCell ref="N12:N16"/>
    <mergeCell ref="P12:P16"/>
    <mergeCell ref="P17:P21"/>
    <mergeCell ref="Q12:Q16"/>
    <mergeCell ref="R12:R16"/>
    <mergeCell ref="S12:S16"/>
    <mergeCell ref="N22:N26"/>
    <mergeCell ref="Q22:Q26"/>
    <mergeCell ref="R22:R26"/>
    <mergeCell ref="S22:S26"/>
    <mergeCell ref="N32:N36"/>
    <mergeCell ref="Q32:Q36"/>
    <mergeCell ref="R32:R36"/>
    <mergeCell ref="S32:S36"/>
    <mergeCell ref="G12:G16"/>
    <mergeCell ref="H12:H16"/>
    <mergeCell ref="J12:J16"/>
    <mergeCell ref="K12:K16"/>
    <mergeCell ref="L12:L16"/>
    <mergeCell ref="I12:I41"/>
    <mergeCell ref="J37:J41"/>
    <mergeCell ref="K37:K41"/>
    <mergeCell ref="L37:L41"/>
    <mergeCell ref="G22:G26"/>
    <mergeCell ref="H22:H26"/>
    <mergeCell ref="J22:J26"/>
    <mergeCell ref="K22:K26"/>
    <mergeCell ref="L22:L26"/>
    <mergeCell ref="G32:G36"/>
    <mergeCell ref="H32:H36"/>
    <mergeCell ref="J32:J36"/>
    <mergeCell ref="K32:K36"/>
    <mergeCell ref="L32:L36"/>
    <mergeCell ref="A12:A81"/>
    <mergeCell ref="B12:B81"/>
    <mergeCell ref="C12:C81"/>
    <mergeCell ref="D12:D81"/>
    <mergeCell ref="E12:E16"/>
    <mergeCell ref="F12:F16"/>
    <mergeCell ref="E57:E61"/>
    <mergeCell ref="F57:F61"/>
    <mergeCell ref="E77:E81"/>
    <mergeCell ref="F77:F81"/>
    <mergeCell ref="E22:E26"/>
    <mergeCell ref="F22:F26"/>
    <mergeCell ref="E32:E36"/>
    <mergeCell ref="F32:F36"/>
    <mergeCell ref="F47:F51"/>
    <mergeCell ref="E67:E71"/>
    <mergeCell ref="F67:F71"/>
    <mergeCell ref="AA8:AB11"/>
    <mergeCell ref="E9:E11"/>
    <mergeCell ref="F9:F11"/>
    <mergeCell ref="G9:G11"/>
    <mergeCell ref="H9:H11"/>
    <mergeCell ref="I9:I11"/>
    <mergeCell ref="J9:J11"/>
    <mergeCell ref="K9:K11"/>
    <mergeCell ref="R10:R11"/>
    <mergeCell ref="S10:S11"/>
    <mergeCell ref="T10:T11"/>
    <mergeCell ref="U10:V10"/>
    <mergeCell ref="W10:W11"/>
    <mergeCell ref="X10:X11"/>
    <mergeCell ref="A1:C4"/>
    <mergeCell ref="D1:Z4"/>
    <mergeCell ref="AA1:AB2"/>
    <mergeCell ref="AA3:AB4"/>
    <mergeCell ref="A6:H6"/>
    <mergeCell ref="L6:M6"/>
    <mergeCell ref="A8:A11"/>
    <mergeCell ref="B8:B11"/>
    <mergeCell ref="C8:C11"/>
    <mergeCell ref="D8:D11"/>
    <mergeCell ref="E8:F8"/>
    <mergeCell ref="G8:H8"/>
    <mergeCell ref="I8:K8"/>
    <mergeCell ref="L8:L11"/>
    <mergeCell ref="M8:M11"/>
    <mergeCell ref="N8:N11"/>
    <mergeCell ref="O8:T8"/>
    <mergeCell ref="O9:O11"/>
    <mergeCell ref="P9:P11"/>
    <mergeCell ref="Q9:R9"/>
    <mergeCell ref="S9:T9"/>
    <mergeCell ref="Q10:Q11"/>
    <mergeCell ref="U8:X9"/>
    <mergeCell ref="Y8:Z11"/>
    <mergeCell ref="U37:U41"/>
    <mergeCell ref="V37:V41"/>
    <mergeCell ref="W37:W41"/>
    <mergeCell ref="X37:X41"/>
    <mergeCell ref="N37:N41"/>
    <mergeCell ref="P37:P41"/>
    <mergeCell ref="Q37:Q41"/>
    <mergeCell ref="R37:R41"/>
    <mergeCell ref="S37:S41"/>
    <mergeCell ref="T37:T4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AE86"/>
  <sheetViews>
    <sheetView showGridLines="0" zoomScale="70" zoomScaleNormal="70" workbookViewId="0">
      <selection activeCell="L6" sqref="L6:M6"/>
    </sheetView>
  </sheetViews>
  <sheetFormatPr baseColWidth="10" defaultRowHeight="12.75" x14ac:dyDescent="0.2"/>
  <cols>
    <col min="3" max="3" width="13.85546875" bestFit="1" customWidth="1"/>
    <col min="4" max="4" width="31.7109375" customWidth="1"/>
    <col min="10" max="10" width="14.5703125" customWidth="1"/>
    <col min="11" max="11" width="16.85546875" customWidth="1"/>
    <col min="13" max="13" width="25.42578125" bestFit="1" customWidth="1"/>
    <col min="20" max="20" width="20" customWidth="1"/>
    <col min="24" max="24" width="14.140625" customWidth="1"/>
    <col min="26" max="26" width="33.28515625" customWidth="1"/>
    <col min="28" max="28" width="47.28515625" customWidth="1"/>
  </cols>
  <sheetData>
    <row r="1" spans="1:31" x14ac:dyDescent="0.2">
      <c r="A1" s="583"/>
      <c r="B1" s="583"/>
      <c r="C1" s="584"/>
      <c r="D1" s="590" t="s">
        <v>40</v>
      </c>
      <c r="E1" s="590"/>
      <c r="F1" s="590"/>
      <c r="G1" s="590"/>
      <c r="H1" s="590"/>
      <c r="I1" s="590"/>
      <c r="J1" s="590"/>
      <c r="K1" s="590"/>
      <c r="L1" s="590"/>
      <c r="M1" s="590"/>
      <c r="N1" s="590"/>
      <c r="O1" s="590"/>
      <c r="P1" s="590"/>
      <c r="Q1" s="590"/>
      <c r="R1" s="590"/>
      <c r="S1" s="590"/>
      <c r="T1" s="590"/>
      <c r="U1" s="590"/>
      <c r="V1" s="590"/>
      <c r="W1" s="590"/>
      <c r="X1" s="590"/>
      <c r="Y1" s="590"/>
      <c r="Z1" s="590"/>
      <c r="AA1" s="593" t="s">
        <v>546</v>
      </c>
      <c r="AB1" s="594"/>
      <c r="AC1" s="147"/>
      <c r="AD1" s="147"/>
      <c r="AE1" s="147"/>
    </row>
    <row r="2" spans="1:31" x14ac:dyDescent="0.2">
      <c r="A2" s="585"/>
      <c r="B2" s="585"/>
      <c r="C2" s="586"/>
      <c r="D2" s="591"/>
      <c r="E2" s="591"/>
      <c r="F2" s="591"/>
      <c r="G2" s="591"/>
      <c r="H2" s="591"/>
      <c r="I2" s="591"/>
      <c r="J2" s="591"/>
      <c r="K2" s="591"/>
      <c r="L2" s="591"/>
      <c r="M2" s="591"/>
      <c r="N2" s="591"/>
      <c r="O2" s="591"/>
      <c r="P2" s="591"/>
      <c r="Q2" s="591"/>
      <c r="R2" s="591"/>
      <c r="S2" s="591"/>
      <c r="T2" s="591"/>
      <c r="U2" s="591"/>
      <c r="V2" s="591"/>
      <c r="W2" s="591"/>
      <c r="X2" s="591"/>
      <c r="Y2" s="591"/>
      <c r="Z2" s="591"/>
      <c r="AA2" s="595"/>
      <c r="AB2" s="596"/>
      <c r="AC2" s="147"/>
      <c r="AD2" s="147"/>
      <c r="AE2" s="147"/>
    </row>
    <row r="3" spans="1:31" x14ac:dyDescent="0.2">
      <c r="A3" s="585"/>
      <c r="B3" s="585"/>
      <c r="C3" s="586"/>
      <c r="D3" s="591"/>
      <c r="E3" s="591"/>
      <c r="F3" s="591"/>
      <c r="G3" s="591"/>
      <c r="H3" s="591"/>
      <c r="I3" s="591"/>
      <c r="J3" s="591"/>
      <c r="K3" s="591"/>
      <c r="L3" s="591"/>
      <c r="M3" s="591"/>
      <c r="N3" s="591"/>
      <c r="O3" s="591"/>
      <c r="P3" s="591"/>
      <c r="Q3" s="591"/>
      <c r="R3" s="591"/>
      <c r="S3" s="591"/>
      <c r="T3" s="591"/>
      <c r="U3" s="591"/>
      <c r="V3" s="591"/>
      <c r="W3" s="591"/>
      <c r="X3" s="591"/>
      <c r="Y3" s="591"/>
      <c r="Z3" s="591"/>
      <c r="AA3" s="595" t="s">
        <v>42</v>
      </c>
      <c r="AB3" s="596"/>
      <c r="AC3" s="147"/>
      <c r="AD3" s="147"/>
      <c r="AE3" s="147"/>
    </row>
    <row r="4" spans="1:31" ht="13.5" thickBot="1" x14ac:dyDescent="0.25">
      <c r="A4" s="587"/>
      <c r="B4" s="587"/>
      <c r="C4" s="588"/>
      <c r="D4" s="592"/>
      <c r="E4" s="592"/>
      <c r="F4" s="592"/>
      <c r="G4" s="592"/>
      <c r="H4" s="592"/>
      <c r="I4" s="592"/>
      <c r="J4" s="592"/>
      <c r="K4" s="592"/>
      <c r="L4" s="592"/>
      <c r="M4" s="592"/>
      <c r="N4" s="592"/>
      <c r="O4" s="592"/>
      <c r="P4" s="592"/>
      <c r="Q4" s="592"/>
      <c r="R4" s="592"/>
      <c r="S4" s="592"/>
      <c r="T4" s="592"/>
      <c r="U4" s="592"/>
      <c r="V4" s="592"/>
      <c r="W4" s="592"/>
      <c r="X4" s="592"/>
      <c r="Y4" s="592"/>
      <c r="Z4" s="592"/>
      <c r="AA4" s="597"/>
      <c r="AB4" s="598"/>
      <c r="AC4" s="147"/>
      <c r="AD4" s="147"/>
      <c r="AE4" s="147"/>
    </row>
    <row r="6" spans="1:31" ht="27.75" x14ac:dyDescent="0.4">
      <c r="A6" s="589"/>
      <c r="B6" s="589"/>
      <c r="C6" s="589"/>
      <c r="D6" s="589"/>
      <c r="E6" s="589"/>
      <c r="F6" s="589"/>
      <c r="G6" s="589"/>
      <c r="H6" s="589"/>
      <c r="I6" s="147"/>
      <c r="J6" s="147"/>
      <c r="K6" s="147"/>
      <c r="L6" s="599"/>
      <c r="M6" s="599"/>
      <c r="N6" s="147"/>
      <c r="O6" s="147"/>
      <c r="P6" s="147"/>
      <c r="Q6" s="147"/>
      <c r="R6" s="147"/>
      <c r="S6" s="147"/>
      <c r="T6" s="147"/>
      <c r="U6" s="147"/>
      <c r="V6" s="147"/>
      <c r="W6" s="147"/>
      <c r="X6" s="147"/>
      <c r="Y6" s="147"/>
      <c r="Z6" s="147"/>
      <c r="AA6" s="147"/>
      <c r="AB6" s="147"/>
      <c r="AC6" s="147"/>
      <c r="AD6" s="147"/>
      <c r="AE6" s="147"/>
    </row>
    <row r="7" spans="1:31" ht="13.5" thickBot="1" x14ac:dyDescent="0.25">
      <c r="A7" s="147"/>
      <c r="B7" s="147"/>
      <c r="C7" s="147"/>
      <c r="D7" s="147"/>
      <c r="E7" s="147"/>
      <c r="F7" s="147"/>
      <c r="G7" s="147"/>
      <c r="H7" s="147"/>
      <c r="I7" s="147"/>
      <c r="J7" s="147"/>
      <c r="K7" s="147"/>
      <c r="L7" s="147"/>
      <c r="M7" s="147"/>
      <c r="N7" s="147"/>
      <c r="O7" s="147"/>
      <c r="P7" s="147"/>
      <c r="Q7" s="147"/>
      <c r="R7" s="147"/>
      <c r="S7" s="147"/>
      <c r="T7" s="147"/>
      <c r="U7" s="147"/>
      <c r="V7" s="147"/>
      <c r="W7" s="147"/>
      <c r="X7" s="147"/>
      <c r="Y7" s="147"/>
      <c r="Z7" s="147"/>
      <c r="AA7" s="147"/>
      <c r="AB7" s="147"/>
      <c r="AC7" s="147"/>
      <c r="AD7" s="147"/>
      <c r="AE7" s="147"/>
    </row>
    <row r="8" spans="1:31" x14ac:dyDescent="0.2">
      <c r="A8" s="612" t="s">
        <v>31</v>
      </c>
      <c r="B8" s="612" t="s">
        <v>5</v>
      </c>
      <c r="C8" s="612" t="s">
        <v>6</v>
      </c>
      <c r="D8" s="612" t="s">
        <v>7</v>
      </c>
      <c r="E8" s="613" t="s">
        <v>8</v>
      </c>
      <c r="F8" s="613"/>
      <c r="G8" s="613" t="s">
        <v>14</v>
      </c>
      <c r="H8" s="613"/>
      <c r="I8" s="614" t="s">
        <v>11</v>
      </c>
      <c r="J8" s="615"/>
      <c r="K8" s="616"/>
      <c r="L8" s="612" t="s">
        <v>41</v>
      </c>
      <c r="M8" s="612" t="s">
        <v>13</v>
      </c>
      <c r="N8" s="674" t="s">
        <v>39</v>
      </c>
      <c r="O8" s="613"/>
      <c r="P8" s="613"/>
      <c r="Q8" s="613"/>
      <c r="R8" s="613"/>
      <c r="S8" s="613"/>
      <c r="T8" s="613"/>
      <c r="U8" s="600" t="s">
        <v>21</v>
      </c>
      <c r="V8" s="600"/>
      <c r="W8" s="600"/>
      <c r="X8" s="600"/>
      <c r="Y8" s="602" t="s">
        <v>25</v>
      </c>
      <c r="Z8" s="603"/>
      <c r="AA8" s="602" t="s">
        <v>32</v>
      </c>
      <c r="AB8" s="606"/>
      <c r="AC8" s="147"/>
      <c r="AD8" s="147"/>
      <c r="AE8" s="147"/>
    </row>
    <row r="9" spans="1:31" x14ac:dyDescent="0.2">
      <c r="A9" s="611"/>
      <c r="B9" s="611"/>
      <c r="C9" s="611"/>
      <c r="D9" s="611"/>
      <c r="E9" s="610" t="s">
        <v>9</v>
      </c>
      <c r="F9" s="610" t="s">
        <v>10</v>
      </c>
      <c r="G9" s="610" t="s">
        <v>15</v>
      </c>
      <c r="H9" s="610" t="s">
        <v>16</v>
      </c>
      <c r="I9" s="610" t="s">
        <v>12</v>
      </c>
      <c r="J9" s="610" t="s">
        <v>30</v>
      </c>
      <c r="K9" s="610" t="s">
        <v>37</v>
      </c>
      <c r="L9" s="611"/>
      <c r="M9" s="611"/>
      <c r="N9" s="675"/>
      <c r="O9" s="608" t="s">
        <v>35</v>
      </c>
      <c r="P9" s="608" t="s">
        <v>2</v>
      </c>
      <c r="Q9" s="796" t="s">
        <v>20</v>
      </c>
      <c r="R9" s="796"/>
      <c r="S9" s="797" t="s">
        <v>17</v>
      </c>
      <c r="T9" s="797"/>
      <c r="U9" s="601"/>
      <c r="V9" s="601"/>
      <c r="W9" s="601"/>
      <c r="X9" s="601"/>
      <c r="Y9" s="604"/>
      <c r="Z9" s="605"/>
      <c r="AA9" s="604"/>
      <c r="AB9" s="607"/>
      <c r="AC9" s="148"/>
      <c r="AD9" s="148"/>
      <c r="AE9" s="148"/>
    </row>
    <row r="10" spans="1:31" ht="13.5" thickBot="1" x14ac:dyDescent="0.25">
      <c r="A10" s="611"/>
      <c r="B10" s="611"/>
      <c r="C10" s="611"/>
      <c r="D10" s="611"/>
      <c r="E10" s="611"/>
      <c r="F10" s="611"/>
      <c r="G10" s="611"/>
      <c r="H10" s="611"/>
      <c r="I10" s="611"/>
      <c r="J10" s="611"/>
      <c r="K10" s="611"/>
      <c r="L10" s="611"/>
      <c r="M10" s="611"/>
      <c r="N10" s="675"/>
      <c r="O10" s="608"/>
      <c r="P10" s="608"/>
      <c r="Q10" s="778" t="s">
        <v>0</v>
      </c>
      <c r="R10" s="610" t="s">
        <v>1</v>
      </c>
      <c r="S10" s="780" t="s">
        <v>19</v>
      </c>
      <c r="T10" s="780" t="s">
        <v>18</v>
      </c>
      <c r="U10" s="617" t="s">
        <v>22</v>
      </c>
      <c r="V10" s="618"/>
      <c r="W10" s="610" t="s">
        <v>23</v>
      </c>
      <c r="X10" s="753" t="s">
        <v>24</v>
      </c>
      <c r="Y10" s="604"/>
      <c r="Z10" s="605"/>
      <c r="AA10" s="604"/>
      <c r="AB10" s="607"/>
      <c r="AC10" s="149"/>
      <c r="AD10" s="149"/>
      <c r="AE10" s="149"/>
    </row>
    <row r="11" spans="1:31" ht="24.75" thickBot="1" x14ac:dyDescent="0.25">
      <c r="A11" s="611"/>
      <c r="B11" s="611"/>
      <c r="C11" s="611"/>
      <c r="D11" s="611"/>
      <c r="E11" s="611"/>
      <c r="F11" s="611"/>
      <c r="G11" s="611"/>
      <c r="H11" s="611"/>
      <c r="I11" s="611"/>
      <c r="J11" s="611"/>
      <c r="K11" s="611"/>
      <c r="L11" s="611"/>
      <c r="M11" s="611"/>
      <c r="N11" s="675"/>
      <c r="O11" s="609"/>
      <c r="P11" s="609"/>
      <c r="Q11" s="779"/>
      <c r="R11" s="611"/>
      <c r="S11" s="781"/>
      <c r="T11" s="781"/>
      <c r="U11" s="150" t="s">
        <v>33</v>
      </c>
      <c r="V11" s="151" t="s">
        <v>34</v>
      </c>
      <c r="W11" s="611"/>
      <c r="X11" s="754"/>
      <c r="Y11" s="604"/>
      <c r="Z11" s="605"/>
      <c r="AA11" s="604"/>
      <c r="AB11" s="607"/>
      <c r="AC11" s="149"/>
      <c r="AD11" s="149"/>
      <c r="AE11" s="149"/>
    </row>
    <row r="12" spans="1:31" ht="90" x14ac:dyDescent="0.2">
      <c r="A12" s="619" t="s">
        <v>43</v>
      </c>
      <c r="B12" s="619" t="s">
        <v>517</v>
      </c>
      <c r="C12" s="619" t="s">
        <v>547</v>
      </c>
      <c r="D12" s="622" t="s">
        <v>312</v>
      </c>
      <c r="E12" s="625" t="s">
        <v>44</v>
      </c>
      <c r="F12" s="627"/>
      <c r="G12" s="627">
        <v>203</v>
      </c>
      <c r="H12" s="666">
        <v>8</v>
      </c>
      <c r="I12" s="650" t="s">
        <v>45</v>
      </c>
      <c r="J12" s="730"/>
      <c r="K12" s="668" t="s">
        <v>134</v>
      </c>
      <c r="L12" s="695" t="s">
        <v>133</v>
      </c>
      <c r="M12" s="152" t="s">
        <v>137</v>
      </c>
      <c r="N12" s="661" t="s">
        <v>98</v>
      </c>
      <c r="O12" s="153">
        <v>6</v>
      </c>
      <c r="P12" s="785">
        <v>4.8</v>
      </c>
      <c r="Q12" s="689">
        <v>2</v>
      </c>
      <c r="R12" s="680">
        <v>6</v>
      </c>
      <c r="S12" s="683">
        <v>57.599999999999994</v>
      </c>
      <c r="T12" s="686" t="s">
        <v>548</v>
      </c>
      <c r="U12" s="679">
        <v>0.38301886792452833</v>
      </c>
      <c r="V12" s="676">
        <v>1</v>
      </c>
      <c r="W12" s="647">
        <v>57.599999999999994</v>
      </c>
      <c r="X12" s="739" t="s">
        <v>126</v>
      </c>
      <c r="Y12" s="154" t="s">
        <v>26</v>
      </c>
      <c r="Z12" s="155" t="s">
        <v>100</v>
      </c>
      <c r="AA12" s="154" t="s">
        <v>26</v>
      </c>
      <c r="AB12" s="156"/>
      <c r="AC12" s="147"/>
      <c r="AD12" s="147"/>
      <c r="AE12" s="147"/>
    </row>
    <row r="13" spans="1:31" ht="15.75" x14ac:dyDescent="0.25">
      <c r="A13" s="620"/>
      <c r="B13" s="620"/>
      <c r="C13" s="620"/>
      <c r="D13" s="623"/>
      <c r="E13" s="626"/>
      <c r="F13" s="628"/>
      <c r="G13" s="628"/>
      <c r="H13" s="667"/>
      <c r="I13" s="651"/>
      <c r="J13" s="731"/>
      <c r="K13" s="669"/>
      <c r="L13" s="696"/>
      <c r="M13" s="157" t="s">
        <v>53</v>
      </c>
      <c r="N13" s="662"/>
      <c r="O13" s="158">
        <v>1</v>
      </c>
      <c r="P13" s="703"/>
      <c r="Q13" s="690"/>
      <c r="R13" s="681"/>
      <c r="S13" s="684"/>
      <c r="T13" s="687"/>
      <c r="U13" s="677"/>
      <c r="V13" s="792"/>
      <c r="W13" s="648"/>
      <c r="X13" s="740"/>
      <c r="Y13" s="159" t="s">
        <v>27</v>
      </c>
      <c r="Z13" s="160" t="s">
        <v>100</v>
      </c>
      <c r="AA13" s="159" t="s">
        <v>27</v>
      </c>
      <c r="AB13" s="161"/>
      <c r="AC13" s="147"/>
      <c r="AD13" s="147"/>
      <c r="AE13" s="147"/>
    </row>
    <row r="14" spans="1:31" ht="33.75" x14ac:dyDescent="0.25">
      <c r="A14" s="620"/>
      <c r="B14" s="620"/>
      <c r="C14" s="620"/>
      <c r="D14" s="623"/>
      <c r="E14" s="626"/>
      <c r="F14" s="628"/>
      <c r="G14" s="628"/>
      <c r="H14" s="667"/>
      <c r="I14" s="651"/>
      <c r="J14" s="731"/>
      <c r="K14" s="669"/>
      <c r="L14" s="696"/>
      <c r="M14" s="157" t="s">
        <v>54</v>
      </c>
      <c r="N14" s="662"/>
      <c r="O14" s="158">
        <v>6</v>
      </c>
      <c r="P14" s="703"/>
      <c r="Q14" s="690"/>
      <c r="R14" s="681"/>
      <c r="S14" s="684"/>
      <c r="T14" s="687"/>
      <c r="U14" s="677"/>
      <c r="V14" s="792"/>
      <c r="W14" s="648"/>
      <c r="X14" s="740"/>
      <c r="Y14" s="159" t="s">
        <v>3</v>
      </c>
      <c r="Z14" s="162" t="s">
        <v>138</v>
      </c>
      <c r="AA14" s="159" t="s">
        <v>4</v>
      </c>
      <c r="AB14" s="163" t="s">
        <v>549</v>
      </c>
      <c r="AC14" s="147"/>
      <c r="AD14" s="147"/>
      <c r="AE14" s="147"/>
    </row>
    <row r="15" spans="1:31" ht="63" x14ac:dyDescent="0.25">
      <c r="A15" s="620"/>
      <c r="B15" s="620"/>
      <c r="C15" s="620"/>
      <c r="D15" s="623"/>
      <c r="E15" s="626"/>
      <c r="F15" s="628"/>
      <c r="G15" s="628"/>
      <c r="H15" s="667"/>
      <c r="I15" s="651"/>
      <c r="J15" s="731"/>
      <c r="K15" s="669"/>
      <c r="L15" s="696"/>
      <c r="M15" s="157" t="s">
        <v>55</v>
      </c>
      <c r="N15" s="662"/>
      <c r="O15" s="158">
        <v>2</v>
      </c>
      <c r="P15" s="703"/>
      <c r="Q15" s="690"/>
      <c r="R15" s="681"/>
      <c r="S15" s="684"/>
      <c r="T15" s="687"/>
      <c r="U15" s="677"/>
      <c r="V15" s="792"/>
      <c r="W15" s="648"/>
      <c r="X15" s="740"/>
      <c r="Y15" s="159" t="s">
        <v>28</v>
      </c>
      <c r="Z15" s="162" t="s">
        <v>550</v>
      </c>
      <c r="AA15" s="159" t="s">
        <v>28</v>
      </c>
      <c r="AB15" s="163" t="s">
        <v>551</v>
      </c>
      <c r="AC15" s="147"/>
      <c r="AD15" s="147"/>
      <c r="AE15" s="147"/>
    </row>
    <row r="16" spans="1:31" ht="174" customHeight="1" thickBot="1" x14ac:dyDescent="0.3">
      <c r="A16" s="620"/>
      <c r="B16" s="620"/>
      <c r="C16" s="620"/>
      <c r="D16" s="623"/>
      <c r="E16" s="626"/>
      <c r="F16" s="628"/>
      <c r="G16" s="628"/>
      <c r="H16" s="667"/>
      <c r="I16" s="651"/>
      <c r="J16" s="777"/>
      <c r="K16" s="670"/>
      <c r="L16" s="697"/>
      <c r="M16" s="164" t="s">
        <v>123</v>
      </c>
      <c r="N16" s="663"/>
      <c r="O16" s="165">
        <v>3</v>
      </c>
      <c r="P16" s="704"/>
      <c r="Q16" s="691"/>
      <c r="R16" s="682"/>
      <c r="S16" s="685"/>
      <c r="T16" s="688"/>
      <c r="U16" s="678"/>
      <c r="V16" s="793"/>
      <c r="W16" s="649"/>
      <c r="X16" s="741"/>
      <c r="Y16" s="166" t="s">
        <v>29</v>
      </c>
      <c r="Z16" s="167" t="s">
        <v>552</v>
      </c>
      <c r="AA16" s="166" t="s">
        <v>29</v>
      </c>
      <c r="AB16" s="168" t="s">
        <v>141</v>
      </c>
      <c r="AC16" s="147"/>
      <c r="AD16" s="147"/>
      <c r="AE16" s="147"/>
    </row>
    <row r="17" spans="1:29" ht="33.75" x14ac:dyDescent="0.2">
      <c r="A17" s="620"/>
      <c r="B17" s="620"/>
      <c r="C17" s="620"/>
      <c r="D17" s="623"/>
      <c r="E17" s="625" t="s">
        <v>44</v>
      </c>
      <c r="F17" s="629"/>
      <c r="G17" s="627">
        <v>203</v>
      </c>
      <c r="H17" s="666">
        <v>8</v>
      </c>
      <c r="I17" s="651"/>
      <c r="J17" s="731"/>
      <c r="K17" s="668" t="s">
        <v>683</v>
      </c>
      <c r="L17" s="671" t="s">
        <v>129</v>
      </c>
      <c r="M17" s="152" t="s">
        <v>59</v>
      </c>
      <c r="N17" s="661" t="s">
        <v>98</v>
      </c>
      <c r="O17" s="153">
        <v>3</v>
      </c>
      <c r="P17" s="703">
        <v>2.4000000000000004</v>
      </c>
      <c r="Q17" s="692">
        <v>2</v>
      </c>
      <c r="R17" s="700">
        <v>3</v>
      </c>
      <c r="S17" s="683">
        <v>14.400000000000002</v>
      </c>
      <c r="T17" s="708" t="s">
        <v>122</v>
      </c>
      <c r="U17" s="679">
        <v>0.38301886792452833</v>
      </c>
      <c r="V17" s="676">
        <v>1</v>
      </c>
      <c r="W17" s="647">
        <v>14.400000000000002</v>
      </c>
      <c r="X17" s="739" t="s">
        <v>126</v>
      </c>
      <c r="Y17" s="154" t="s">
        <v>26</v>
      </c>
      <c r="Z17" s="155" t="s">
        <v>100</v>
      </c>
      <c r="AA17" s="154" t="s">
        <v>26</v>
      </c>
      <c r="AB17" s="169"/>
      <c r="AC17" s="170"/>
    </row>
    <row r="18" spans="1:29" ht="15.75" x14ac:dyDescent="0.25">
      <c r="A18" s="620"/>
      <c r="B18" s="620"/>
      <c r="C18" s="620"/>
      <c r="D18" s="623"/>
      <c r="E18" s="626"/>
      <c r="F18" s="630"/>
      <c r="G18" s="628"/>
      <c r="H18" s="667"/>
      <c r="I18" s="651"/>
      <c r="J18" s="731"/>
      <c r="K18" s="669"/>
      <c r="L18" s="672"/>
      <c r="M18" s="157" t="s">
        <v>60</v>
      </c>
      <c r="N18" s="662"/>
      <c r="O18" s="158">
        <v>1</v>
      </c>
      <c r="P18" s="703"/>
      <c r="Q18" s="693"/>
      <c r="R18" s="701"/>
      <c r="S18" s="684"/>
      <c r="T18" s="709"/>
      <c r="U18" s="677"/>
      <c r="V18" s="677"/>
      <c r="W18" s="648"/>
      <c r="X18" s="740"/>
      <c r="Y18" s="159" t="s">
        <v>27</v>
      </c>
      <c r="Z18" s="160" t="s">
        <v>100</v>
      </c>
      <c r="AA18" s="159" t="s">
        <v>27</v>
      </c>
      <c r="AB18" s="171"/>
      <c r="AC18" s="170"/>
    </row>
    <row r="19" spans="1:29" ht="45" x14ac:dyDescent="0.25">
      <c r="A19" s="620"/>
      <c r="B19" s="620"/>
      <c r="C19" s="620"/>
      <c r="D19" s="623"/>
      <c r="E19" s="626"/>
      <c r="F19" s="630"/>
      <c r="G19" s="628"/>
      <c r="H19" s="667"/>
      <c r="I19" s="651"/>
      <c r="J19" s="731"/>
      <c r="K19" s="669"/>
      <c r="L19" s="672"/>
      <c r="M19" s="162" t="s">
        <v>142</v>
      </c>
      <c r="N19" s="662"/>
      <c r="O19" s="158">
        <v>2</v>
      </c>
      <c r="P19" s="703"/>
      <c r="Q19" s="693"/>
      <c r="R19" s="701"/>
      <c r="S19" s="684"/>
      <c r="T19" s="709"/>
      <c r="U19" s="677"/>
      <c r="V19" s="677"/>
      <c r="W19" s="648"/>
      <c r="X19" s="740"/>
      <c r="Y19" s="159" t="s">
        <v>38</v>
      </c>
      <c r="Z19" s="162" t="s">
        <v>111</v>
      </c>
      <c r="AA19" s="159" t="s">
        <v>4</v>
      </c>
      <c r="AB19" s="163" t="s">
        <v>146</v>
      </c>
      <c r="AC19" s="170"/>
    </row>
    <row r="20" spans="1:29" ht="63" x14ac:dyDescent="0.25">
      <c r="A20" s="620"/>
      <c r="B20" s="620"/>
      <c r="C20" s="620"/>
      <c r="D20" s="623"/>
      <c r="E20" s="626"/>
      <c r="F20" s="630"/>
      <c r="G20" s="628"/>
      <c r="H20" s="667"/>
      <c r="I20" s="651"/>
      <c r="J20" s="731"/>
      <c r="K20" s="669"/>
      <c r="L20" s="672"/>
      <c r="M20" s="157" t="s">
        <v>143</v>
      </c>
      <c r="N20" s="662"/>
      <c r="O20" s="158">
        <v>1</v>
      </c>
      <c r="P20" s="703"/>
      <c r="Q20" s="693"/>
      <c r="R20" s="701"/>
      <c r="S20" s="684"/>
      <c r="T20" s="709"/>
      <c r="U20" s="677"/>
      <c r="V20" s="677"/>
      <c r="W20" s="648"/>
      <c r="X20" s="740"/>
      <c r="Y20" s="159" t="s">
        <v>28</v>
      </c>
      <c r="Z20" s="172" t="s">
        <v>144</v>
      </c>
      <c r="AA20" s="159" t="s">
        <v>28</v>
      </c>
      <c r="AB20" s="163" t="s">
        <v>145</v>
      </c>
      <c r="AC20" s="170"/>
    </row>
    <row r="21" spans="1:29" ht="23.25" thickBot="1" x14ac:dyDescent="0.3">
      <c r="A21" s="620"/>
      <c r="B21" s="620"/>
      <c r="C21" s="620"/>
      <c r="D21" s="623"/>
      <c r="E21" s="626"/>
      <c r="F21" s="630"/>
      <c r="G21" s="628"/>
      <c r="H21" s="667"/>
      <c r="I21" s="651"/>
      <c r="J21" s="731"/>
      <c r="K21" s="670"/>
      <c r="L21" s="673"/>
      <c r="M21" s="164" t="s">
        <v>57</v>
      </c>
      <c r="N21" s="663"/>
      <c r="O21" s="165">
        <v>2</v>
      </c>
      <c r="P21" s="704"/>
      <c r="Q21" s="694"/>
      <c r="R21" s="702"/>
      <c r="S21" s="685"/>
      <c r="T21" s="710"/>
      <c r="U21" s="678"/>
      <c r="V21" s="678"/>
      <c r="W21" s="649"/>
      <c r="X21" s="741"/>
      <c r="Y21" s="166" t="s">
        <v>29</v>
      </c>
      <c r="Z21" s="167" t="s">
        <v>100</v>
      </c>
      <c r="AA21" s="166" t="s">
        <v>29</v>
      </c>
      <c r="AB21" s="168" t="s">
        <v>99</v>
      </c>
      <c r="AC21" s="170"/>
    </row>
    <row r="22" spans="1:29" ht="45" x14ac:dyDescent="0.2">
      <c r="A22" s="620"/>
      <c r="B22" s="620"/>
      <c r="C22" s="620"/>
      <c r="D22" s="623"/>
      <c r="E22" s="625" t="s">
        <v>44</v>
      </c>
      <c r="F22" s="627"/>
      <c r="G22" s="627">
        <v>203</v>
      </c>
      <c r="H22" s="666">
        <v>8</v>
      </c>
      <c r="I22" s="651"/>
      <c r="J22" s="730"/>
      <c r="K22" s="668" t="s">
        <v>136</v>
      </c>
      <c r="L22" s="671" t="s">
        <v>147</v>
      </c>
      <c r="M22" s="152" t="s">
        <v>61</v>
      </c>
      <c r="N22" s="661" t="s">
        <v>98</v>
      </c>
      <c r="O22" s="153">
        <v>4</v>
      </c>
      <c r="P22" s="703">
        <v>3.5000000000000004</v>
      </c>
      <c r="Q22" s="692">
        <v>2</v>
      </c>
      <c r="R22" s="700">
        <v>3</v>
      </c>
      <c r="S22" s="683">
        <v>21.000000000000004</v>
      </c>
      <c r="T22" s="750" t="s">
        <v>553</v>
      </c>
      <c r="U22" s="679">
        <v>0.38301886792452833</v>
      </c>
      <c r="V22" s="676">
        <v>1</v>
      </c>
      <c r="W22" s="647">
        <v>21.000000000000004</v>
      </c>
      <c r="X22" s="742" t="s">
        <v>126</v>
      </c>
      <c r="Y22" s="154" t="s">
        <v>26</v>
      </c>
      <c r="Z22" s="155" t="s">
        <v>100</v>
      </c>
      <c r="AA22" s="154" t="s">
        <v>26</v>
      </c>
      <c r="AB22" s="169"/>
      <c r="AC22" s="170"/>
    </row>
    <row r="23" spans="1:29" ht="15.75" x14ac:dyDescent="0.25">
      <c r="A23" s="620"/>
      <c r="B23" s="620"/>
      <c r="C23" s="620"/>
      <c r="D23" s="623"/>
      <c r="E23" s="626"/>
      <c r="F23" s="628"/>
      <c r="G23" s="628"/>
      <c r="H23" s="667"/>
      <c r="I23" s="651"/>
      <c r="J23" s="731"/>
      <c r="K23" s="669"/>
      <c r="L23" s="672"/>
      <c r="M23" s="157" t="s">
        <v>62</v>
      </c>
      <c r="N23" s="662"/>
      <c r="O23" s="158">
        <v>1</v>
      </c>
      <c r="P23" s="703"/>
      <c r="Q23" s="693"/>
      <c r="R23" s="701"/>
      <c r="S23" s="684"/>
      <c r="T23" s="751"/>
      <c r="U23" s="677"/>
      <c r="V23" s="677"/>
      <c r="W23" s="648"/>
      <c r="X23" s="743"/>
      <c r="Y23" s="159" t="s">
        <v>27</v>
      </c>
      <c r="Z23" s="160" t="s">
        <v>100</v>
      </c>
      <c r="AA23" s="159" t="s">
        <v>27</v>
      </c>
      <c r="AB23" s="171"/>
      <c r="AC23" s="170"/>
    </row>
    <row r="24" spans="1:29" ht="33.75" x14ac:dyDescent="0.25">
      <c r="A24" s="620"/>
      <c r="B24" s="620"/>
      <c r="C24" s="620"/>
      <c r="D24" s="623"/>
      <c r="E24" s="626"/>
      <c r="F24" s="628"/>
      <c r="G24" s="628"/>
      <c r="H24" s="667"/>
      <c r="I24" s="651"/>
      <c r="J24" s="731"/>
      <c r="K24" s="669"/>
      <c r="L24" s="672"/>
      <c r="M24" s="157" t="s">
        <v>148</v>
      </c>
      <c r="N24" s="662"/>
      <c r="O24" s="158">
        <v>6</v>
      </c>
      <c r="P24" s="703"/>
      <c r="Q24" s="693"/>
      <c r="R24" s="701"/>
      <c r="S24" s="684"/>
      <c r="T24" s="751"/>
      <c r="U24" s="677"/>
      <c r="V24" s="677"/>
      <c r="W24" s="648"/>
      <c r="X24" s="743"/>
      <c r="Y24" s="159" t="s">
        <v>4</v>
      </c>
      <c r="Z24" s="162" t="s">
        <v>554</v>
      </c>
      <c r="AA24" s="159" t="s">
        <v>36</v>
      </c>
      <c r="AB24" s="163" t="s">
        <v>150</v>
      </c>
      <c r="AC24" s="170"/>
    </row>
    <row r="25" spans="1:29" ht="102" customHeight="1" x14ac:dyDescent="0.25">
      <c r="A25" s="620"/>
      <c r="B25" s="620"/>
      <c r="C25" s="620"/>
      <c r="D25" s="623"/>
      <c r="E25" s="626"/>
      <c r="F25" s="628"/>
      <c r="G25" s="628"/>
      <c r="H25" s="667"/>
      <c r="I25" s="651"/>
      <c r="J25" s="731"/>
      <c r="K25" s="669"/>
      <c r="L25" s="672"/>
      <c r="M25" s="157" t="s">
        <v>64</v>
      </c>
      <c r="N25" s="662"/>
      <c r="O25" s="158">
        <v>2</v>
      </c>
      <c r="P25" s="703"/>
      <c r="Q25" s="693"/>
      <c r="R25" s="701"/>
      <c r="S25" s="684"/>
      <c r="T25" s="751"/>
      <c r="U25" s="677"/>
      <c r="V25" s="677"/>
      <c r="W25" s="648"/>
      <c r="X25" s="743"/>
      <c r="Y25" s="159" t="s">
        <v>28</v>
      </c>
      <c r="Z25" s="173" t="s">
        <v>555</v>
      </c>
      <c r="AA25" s="159" t="s">
        <v>28</v>
      </c>
      <c r="AB25" s="163" t="s">
        <v>152</v>
      </c>
      <c r="AC25" s="170"/>
    </row>
    <row r="26" spans="1:29" ht="45.75" thickBot="1" x14ac:dyDescent="0.3">
      <c r="A26" s="620"/>
      <c r="B26" s="620"/>
      <c r="C26" s="620"/>
      <c r="D26" s="623"/>
      <c r="E26" s="626"/>
      <c r="F26" s="628"/>
      <c r="G26" s="628"/>
      <c r="H26" s="667"/>
      <c r="I26" s="651"/>
      <c r="J26" s="731"/>
      <c r="K26" s="670"/>
      <c r="L26" s="673"/>
      <c r="M26" s="164" t="s">
        <v>56</v>
      </c>
      <c r="N26" s="663"/>
      <c r="O26" s="165">
        <v>2</v>
      </c>
      <c r="P26" s="704"/>
      <c r="Q26" s="694"/>
      <c r="R26" s="702"/>
      <c r="S26" s="685"/>
      <c r="T26" s="752"/>
      <c r="U26" s="678"/>
      <c r="V26" s="678"/>
      <c r="W26" s="649"/>
      <c r="X26" s="744"/>
      <c r="Y26" s="166" t="s">
        <v>29</v>
      </c>
      <c r="Z26" s="174" t="s">
        <v>556</v>
      </c>
      <c r="AA26" s="166" t="s">
        <v>29</v>
      </c>
      <c r="AB26" s="168" t="s">
        <v>557</v>
      </c>
      <c r="AC26" s="170"/>
    </row>
    <row r="27" spans="1:29" ht="78.75" x14ac:dyDescent="0.2">
      <c r="A27" s="620"/>
      <c r="B27" s="620"/>
      <c r="C27" s="620"/>
      <c r="D27" s="623"/>
      <c r="E27" s="625" t="s">
        <v>44</v>
      </c>
      <c r="F27" s="629"/>
      <c r="G27" s="627">
        <v>203</v>
      </c>
      <c r="H27" s="666">
        <v>8</v>
      </c>
      <c r="I27" s="651"/>
      <c r="J27" s="730"/>
      <c r="K27" s="668" t="s">
        <v>65</v>
      </c>
      <c r="L27" s="671" t="s">
        <v>558</v>
      </c>
      <c r="M27" s="152" t="s">
        <v>66</v>
      </c>
      <c r="N27" s="661" t="s">
        <v>98</v>
      </c>
      <c r="O27" s="153">
        <v>6</v>
      </c>
      <c r="P27" s="703">
        <v>5.8999999999999986</v>
      </c>
      <c r="Q27" s="692">
        <v>2</v>
      </c>
      <c r="R27" s="700">
        <v>2</v>
      </c>
      <c r="S27" s="683">
        <v>23.599999999999994</v>
      </c>
      <c r="T27" s="750" t="s">
        <v>559</v>
      </c>
      <c r="U27" s="679">
        <v>0.38301886792452833</v>
      </c>
      <c r="V27" s="676">
        <v>1</v>
      </c>
      <c r="W27" s="647">
        <v>23.599999999999994</v>
      </c>
      <c r="X27" s="739" t="s">
        <v>126</v>
      </c>
      <c r="Y27" s="154" t="s">
        <v>26</v>
      </c>
      <c r="Z27" s="175" t="s">
        <v>100</v>
      </c>
      <c r="AA27" s="154" t="s">
        <v>26</v>
      </c>
      <c r="AB27" s="163"/>
      <c r="AC27" s="170"/>
    </row>
    <row r="28" spans="1:29" ht="45" x14ac:dyDescent="0.25">
      <c r="A28" s="620"/>
      <c r="B28" s="620"/>
      <c r="C28" s="620"/>
      <c r="D28" s="623"/>
      <c r="E28" s="626"/>
      <c r="F28" s="630"/>
      <c r="G28" s="628"/>
      <c r="H28" s="667"/>
      <c r="I28" s="651"/>
      <c r="J28" s="731"/>
      <c r="K28" s="669"/>
      <c r="L28" s="672"/>
      <c r="M28" s="157" t="s">
        <v>67</v>
      </c>
      <c r="N28" s="662"/>
      <c r="O28" s="158">
        <v>5</v>
      </c>
      <c r="P28" s="703"/>
      <c r="Q28" s="693"/>
      <c r="R28" s="701"/>
      <c r="S28" s="684"/>
      <c r="T28" s="751"/>
      <c r="U28" s="677"/>
      <c r="V28" s="677"/>
      <c r="W28" s="648"/>
      <c r="X28" s="740"/>
      <c r="Y28" s="159" t="s">
        <v>27</v>
      </c>
      <c r="Z28" s="175" t="s">
        <v>100</v>
      </c>
      <c r="AA28" s="159" t="s">
        <v>27</v>
      </c>
      <c r="AB28" s="171"/>
      <c r="AC28" s="170"/>
    </row>
    <row r="29" spans="1:29" ht="33.75" x14ac:dyDescent="0.25">
      <c r="A29" s="620"/>
      <c r="B29" s="620"/>
      <c r="C29" s="620"/>
      <c r="D29" s="623"/>
      <c r="E29" s="626"/>
      <c r="F29" s="630"/>
      <c r="G29" s="628"/>
      <c r="H29" s="667"/>
      <c r="I29" s="651"/>
      <c r="J29" s="731"/>
      <c r="K29" s="669"/>
      <c r="L29" s="672"/>
      <c r="M29" s="157" t="s">
        <v>68</v>
      </c>
      <c r="N29" s="662"/>
      <c r="O29" s="158">
        <v>6</v>
      </c>
      <c r="P29" s="703"/>
      <c r="Q29" s="693"/>
      <c r="R29" s="701"/>
      <c r="S29" s="684"/>
      <c r="T29" s="751"/>
      <c r="U29" s="677"/>
      <c r="V29" s="677"/>
      <c r="W29" s="648"/>
      <c r="X29" s="740"/>
      <c r="Y29" s="159" t="s">
        <v>4</v>
      </c>
      <c r="Z29" s="162" t="s">
        <v>100</v>
      </c>
      <c r="AA29" s="159" t="s">
        <v>36</v>
      </c>
      <c r="AB29" s="163"/>
      <c r="AC29" s="170"/>
    </row>
    <row r="30" spans="1:29" ht="67.5" x14ac:dyDescent="0.25">
      <c r="A30" s="620"/>
      <c r="B30" s="620"/>
      <c r="C30" s="620"/>
      <c r="D30" s="623"/>
      <c r="E30" s="626"/>
      <c r="F30" s="630"/>
      <c r="G30" s="628"/>
      <c r="H30" s="667"/>
      <c r="I30" s="651"/>
      <c r="J30" s="731"/>
      <c r="K30" s="669"/>
      <c r="L30" s="672"/>
      <c r="M30" s="157" t="s">
        <v>155</v>
      </c>
      <c r="N30" s="662"/>
      <c r="O30" s="158">
        <v>6</v>
      </c>
      <c r="P30" s="703"/>
      <c r="Q30" s="693"/>
      <c r="R30" s="701"/>
      <c r="S30" s="684"/>
      <c r="T30" s="751"/>
      <c r="U30" s="677"/>
      <c r="V30" s="677"/>
      <c r="W30" s="648"/>
      <c r="X30" s="740"/>
      <c r="Y30" s="159" t="s">
        <v>28</v>
      </c>
      <c r="Z30" s="176" t="s">
        <v>560</v>
      </c>
      <c r="AA30" s="159" t="s">
        <v>28</v>
      </c>
      <c r="AB30" s="163" t="s">
        <v>561</v>
      </c>
      <c r="AC30" s="170"/>
    </row>
    <row r="31" spans="1:29" ht="23.25" thickBot="1" x14ac:dyDescent="0.3">
      <c r="A31" s="620"/>
      <c r="B31" s="620"/>
      <c r="C31" s="620"/>
      <c r="D31" s="623"/>
      <c r="E31" s="626"/>
      <c r="F31" s="630"/>
      <c r="G31" s="628"/>
      <c r="H31" s="667"/>
      <c r="I31" s="651"/>
      <c r="J31" s="731"/>
      <c r="K31" s="698"/>
      <c r="L31" s="699"/>
      <c r="M31" s="164" t="s">
        <v>69</v>
      </c>
      <c r="N31" s="663"/>
      <c r="O31" s="165">
        <v>6</v>
      </c>
      <c r="P31" s="704"/>
      <c r="Q31" s="694"/>
      <c r="R31" s="702"/>
      <c r="S31" s="685"/>
      <c r="T31" s="752"/>
      <c r="U31" s="678"/>
      <c r="V31" s="678"/>
      <c r="W31" s="649"/>
      <c r="X31" s="741"/>
      <c r="Y31" s="166" t="s">
        <v>29</v>
      </c>
      <c r="Z31" s="173" t="s">
        <v>113</v>
      </c>
      <c r="AA31" s="166" t="s">
        <v>29</v>
      </c>
      <c r="AB31" s="177" t="s">
        <v>114</v>
      </c>
      <c r="AC31" s="178"/>
    </row>
    <row r="32" spans="1:29" s="259" customFormat="1" ht="56.25" x14ac:dyDescent="0.2">
      <c r="A32" s="620"/>
      <c r="B32" s="620"/>
      <c r="C32" s="620"/>
      <c r="D32" s="623"/>
      <c r="E32" s="631" t="s">
        <v>44</v>
      </c>
      <c r="F32" s="633"/>
      <c r="G32" s="664">
        <v>203</v>
      </c>
      <c r="H32" s="653">
        <v>8</v>
      </c>
      <c r="I32" s="651"/>
      <c r="J32" s="794"/>
      <c r="K32" s="655" t="s">
        <v>70</v>
      </c>
      <c r="L32" s="658" t="s">
        <v>562</v>
      </c>
      <c r="M32" s="253" t="s">
        <v>71</v>
      </c>
      <c r="N32" s="739" t="s">
        <v>98</v>
      </c>
      <c r="O32" s="254">
        <v>6</v>
      </c>
      <c r="P32" s="798">
        <v>5.3000000000000007</v>
      </c>
      <c r="Q32" s="782">
        <v>6</v>
      </c>
      <c r="R32" s="786">
        <v>6</v>
      </c>
      <c r="S32" s="789">
        <v>190.8</v>
      </c>
      <c r="T32" s="750" t="s">
        <v>563</v>
      </c>
      <c r="U32" s="705">
        <v>0.38301886792452833</v>
      </c>
      <c r="V32" s="768">
        <v>1</v>
      </c>
      <c r="W32" s="769">
        <v>190.8</v>
      </c>
      <c r="X32" s="739" t="s">
        <v>118</v>
      </c>
      <c r="Y32" s="255" t="s">
        <v>26</v>
      </c>
      <c r="Z32" s="256" t="s">
        <v>100</v>
      </c>
      <c r="AA32" s="255" t="s">
        <v>26</v>
      </c>
      <c r="AB32" s="257"/>
      <c r="AC32" s="258"/>
    </row>
    <row r="33" spans="1:28" s="259" customFormat="1" ht="15.75" x14ac:dyDescent="0.25">
      <c r="A33" s="620"/>
      <c r="B33" s="620"/>
      <c r="C33" s="620"/>
      <c r="D33" s="623"/>
      <c r="E33" s="632"/>
      <c r="F33" s="634"/>
      <c r="G33" s="665"/>
      <c r="H33" s="654"/>
      <c r="I33" s="651"/>
      <c r="J33" s="795"/>
      <c r="K33" s="656"/>
      <c r="L33" s="659"/>
      <c r="M33" s="260" t="s">
        <v>62</v>
      </c>
      <c r="N33" s="740"/>
      <c r="O33" s="261">
        <v>1</v>
      </c>
      <c r="P33" s="798"/>
      <c r="Q33" s="783"/>
      <c r="R33" s="787"/>
      <c r="S33" s="790"/>
      <c r="T33" s="751"/>
      <c r="U33" s="706"/>
      <c r="V33" s="706"/>
      <c r="W33" s="770"/>
      <c r="X33" s="740"/>
      <c r="Y33" s="262" t="s">
        <v>27</v>
      </c>
      <c r="Z33" s="263" t="s">
        <v>100</v>
      </c>
      <c r="AA33" s="262" t="s">
        <v>27</v>
      </c>
      <c r="AB33" s="264"/>
    </row>
    <row r="34" spans="1:28" s="259" customFormat="1" ht="33.75" x14ac:dyDescent="0.25">
      <c r="A34" s="620"/>
      <c r="B34" s="620"/>
      <c r="C34" s="620"/>
      <c r="D34" s="623"/>
      <c r="E34" s="632"/>
      <c r="F34" s="634"/>
      <c r="G34" s="665"/>
      <c r="H34" s="654"/>
      <c r="I34" s="651"/>
      <c r="J34" s="795"/>
      <c r="K34" s="656"/>
      <c r="L34" s="659"/>
      <c r="M34" s="260" t="s">
        <v>72</v>
      </c>
      <c r="N34" s="740"/>
      <c r="O34" s="261">
        <v>6</v>
      </c>
      <c r="P34" s="798"/>
      <c r="Q34" s="783"/>
      <c r="R34" s="787"/>
      <c r="S34" s="790"/>
      <c r="T34" s="751"/>
      <c r="U34" s="706"/>
      <c r="V34" s="706"/>
      <c r="W34" s="770"/>
      <c r="X34" s="740"/>
      <c r="Y34" s="262" t="s">
        <v>4</v>
      </c>
      <c r="Z34" s="265" t="s">
        <v>348</v>
      </c>
      <c r="AA34" s="262" t="s">
        <v>36</v>
      </c>
      <c r="AB34" s="266" t="s">
        <v>564</v>
      </c>
    </row>
    <row r="35" spans="1:28" s="259" customFormat="1" ht="63" x14ac:dyDescent="0.25">
      <c r="A35" s="620"/>
      <c r="B35" s="620"/>
      <c r="C35" s="620"/>
      <c r="D35" s="623"/>
      <c r="E35" s="632"/>
      <c r="F35" s="634"/>
      <c r="G35" s="665"/>
      <c r="H35" s="654"/>
      <c r="I35" s="651"/>
      <c r="J35" s="795"/>
      <c r="K35" s="656"/>
      <c r="L35" s="659"/>
      <c r="M35" s="260" t="s">
        <v>73</v>
      </c>
      <c r="N35" s="740"/>
      <c r="O35" s="261">
        <v>4</v>
      </c>
      <c r="P35" s="798"/>
      <c r="Q35" s="783"/>
      <c r="R35" s="787"/>
      <c r="S35" s="790"/>
      <c r="T35" s="751"/>
      <c r="U35" s="706"/>
      <c r="V35" s="706"/>
      <c r="W35" s="770"/>
      <c r="X35" s="740"/>
      <c r="Y35" s="262" t="s">
        <v>28</v>
      </c>
      <c r="Z35" s="265" t="s">
        <v>100</v>
      </c>
      <c r="AA35" s="262" t="s">
        <v>28</v>
      </c>
      <c r="AB35" s="266" t="s">
        <v>472</v>
      </c>
    </row>
    <row r="36" spans="1:28" s="259" customFormat="1" ht="34.5" thickBot="1" x14ac:dyDescent="0.3">
      <c r="A36" s="620"/>
      <c r="B36" s="620"/>
      <c r="C36" s="620"/>
      <c r="D36" s="623"/>
      <c r="E36" s="632"/>
      <c r="F36" s="634"/>
      <c r="G36" s="665"/>
      <c r="H36" s="654"/>
      <c r="I36" s="651"/>
      <c r="J36" s="795"/>
      <c r="K36" s="657"/>
      <c r="L36" s="660"/>
      <c r="M36" s="267" t="s">
        <v>157</v>
      </c>
      <c r="N36" s="741"/>
      <c r="O36" s="268">
        <v>6</v>
      </c>
      <c r="P36" s="799"/>
      <c r="Q36" s="784"/>
      <c r="R36" s="788"/>
      <c r="S36" s="791"/>
      <c r="T36" s="752"/>
      <c r="U36" s="707"/>
      <c r="V36" s="707"/>
      <c r="W36" s="771"/>
      <c r="X36" s="741"/>
      <c r="Y36" s="269" t="s">
        <v>29</v>
      </c>
      <c r="Z36" s="270" t="s">
        <v>100</v>
      </c>
      <c r="AA36" s="269" t="s">
        <v>29</v>
      </c>
      <c r="AB36" s="271" t="s">
        <v>103</v>
      </c>
    </row>
    <row r="37" spans="1:28" s="259" customFormat="1" ht="51" customHeight="1" x14ac:dyDescent="0.2">
      <c r="A37" s="620"/>
      <c r="B37" s="620"/>
      <c r="C37" s="620"/>
      <c r="D37" s="623"/>
      <c r="E37" s="272"/>
      <c r="F37" s="273"/>
      <c r="G37" s="274"/>
      <c r="H37" s="275"/>
      <c r="I37" s="651"/>
      <c r="J37" s="503"/>
      <c r="K37" s="504" t="s">
        <v>669</v>
      </c>
      <c r="L37" s="505" t="s">
        <v>685</v>
      </c>
      <c r="M37" s="276" t="s">
        <v>671</v>
      </c>
      <c r="N37" s="506" t="s">
        <v>98</v>
      </c>
      <c r="O37" s="277">
        <v>6</v>
      </c>
      <c r="P37" s="507">
        <f>((O37*0.6)+(O38*0.1)+(O39*0.1)+(O40*0.1)+(O41*0.1))</f>
        <v>4.6000000000000005</v>
      </c>
      <c r="Q37" s="508">
        <v>4</v>
      </c>
      <c r="R37" s="501">
        <v>6</v>
      </c>
      <c r="S37" s="364">
        <f>P37*Q37*R37</f>
        <v>110.4</v>
      </c>
      <c r="T37" s="644" t="s">
        <v>563</v>
      </c>
      <c r="U37" s="679">
        <v>0.38301886792452833</v>
      </c>
      <c r="V37" s="676">
        <v>1</v>
      </c>
      <c r="W37" s="647">
        <v>190.8</v>
      </c>
      <c r="X37" s="641" t="s">
        <v>118</v>
      </c>
      <c r="Y37" s="278" t="s">
        <v>26</v>
      </c>
      <c r="Z37" s="279" t="s">
        <v>100</v>
      </c>
      <c r="AA37" s="278" t="s">
        <v>26</v>
      </c>
      <c r="AB37" s="280"/>
    </row>
    <row r="38" spans="1:28" ht="17.45" customHeight="1" x14ac:dyDescent="0.25">
      <c r="A38" s="620"/>
      <c r="B38" s="620"/>
      <c r="C38" s="620"/>
      <c r="D38" s="623"/>
      <c r="E38" s="195"/>
      <c r="F38" s="197"/>
      <c r="G38" s="196"/>
      <c r="H38" s="198"/>
      <c r="I38" s="651"/>
      <c r="J38" s="503"/>
      <c r="K38" s="504"/>
      <c r="L38" s="505"/>
      <c r="M38" s="8" t="s">
        <v>62</v>
      </c>
      <c r="N38" s="506"/>
      <c r="O38" s="10">
        <v>2</v>
      </c>
      <c r="P38" s="507"/>
      <c r="Q38" s="509"/>
      <c r="R38" s="502"/>
      <c r="S38" s="364"/>
      <c r="T38" s="645"/>
      <c r="U38" s="677"/>
      <c r="V38" s="677"/>
      <c r="W38" s="648"/>
      <c r="X38" s="642"/>
      <c r="Y38" s="11" t="s">
        <v>27</v>
      </c>
      <c r="Z38" s="209" t="s">
        <v>100</v>
      </c>
      <c r="AA38" s="11" t="s">
        <v>27</v>
      </c>
      <c r="AB38" s="229"/>
    </row>
    <row r="39" spans="1:28" ht="45" x14ac:dyDescent="0.25">
      <c r="A39" s="620"/>
      <c r="B39" s="620"/>
      <c r="C39" s="620"/>
      <c r="D39" s="623"/>
      <c r="E39" s="195"/>
      <c r="F39" s="197"/>
      <c r="G39" s="196"/>
      <c r="H39" s="198"/>
      <c r="I39" s="651"/>
      <c r="J39" s="503"/>
      <c r="K39" s="504"/>
      <c r="L39" s="505"/>
      <c r="M39" s="8" t="s">
        <v>642</v>
      </c>
      <c r="N39" s="506"/>
      <c r="O39" s="10">
        <v>4</v>
      </c>
      <c r="P39" s="507"/>
      <c r="Q39" s="509"/>
      <c r="R39" s="502"/>
      <c r="S39" s="364"/>
      <c r="T39" s="645"/>
      <c r="U39" s="677"/>
      <c r="V39" s="677"/>
      <c r="W39" s="648"/>
      <c r="X39" s="642"/>
      <c r="Y39" s="11" t="s">
        <v>4</v>
      </c>
      <c r="Z39" s="210" t="s">
        <v>675</v>
      </c>
      <c r="AA39" s="11" t="s">
        <v>36</v>
      </c>
      <c r="AB39" s="210" t="s">
        <v>687</v>
      </c>
    </row>
    <row r="40" spans="1:28" ht="63" x14ac:dyDescent="0.25">
      <c r="A40" s="620"/>
      <c r="B40" s="620"/>
      <c r="C40" s="620"/>
      <c r="D40" s="623"/>
      <c r="E40" s="195"/>
      <c r="F40" s="197"/>
      <c r="G40" s="196"/>
      <c r="H40" s="198"/>
      <c r="I40" s="651"/>
      <c r="J40" s="503"/>
      <c r="K40" s="504"/>
      <c r="L40" s="505"/>
      <c r="M40" s="8" t="s">
        <v>643</v>
      </c>
      <c r="N40" s="506"/>
      <c r="O40" s="10">
        <v>2</v>
      </c>
      <c r="P40" s="507"/>
      <c r="Q40" s="509"/>
      <c r="R40" s="502"/>
      <c r="S40" s="364"/>
      <c r="T40" s="645"/>
      <c r="U40" s="677"/>
      <c r="V40" s="677"/>
      <c r="W40" s="648"/>
      <c r="X40" s="642"/>
      <c r="Y40" s="11" t="s">
        <v>28</v>
      </c>
      <c r="Z40" s="210" t="s">
        <v>673</v>
      </c>
      <c r="AA40" s="11" t="s">
        <v>28</v>
      </c>
      <c r="AB40" s="210" t="s">
        <v>689</v>
      </c>
    </row>
    <row r="41" spans="1:28" ht="102" customHeight="1" thickBot="1" x14ac:dyDescent="0.3">
      <c r="A41" s="620"/>
      <c r="B41" s="620"/>
      <c r="C41" s="620"/>
      <c r="D41" s="623"/>
      <c r="E41" s="195"/>
      <c r="F41" s="197"/>
      <c r="G41" s="196"/>
      <c r="H41" s="198"/>
      <c r="I41" s="652"/>
      <c r="J41" s="503"/>
      <c r="K41" s="504"/>
      <c r="L41" s="505"/>
      <c r="M41" s="8" t="s">
        <v>672</v>
      </c>
      <c r="N41" s="506"/>
      <c r="O41" s="10">
        <v>2</v>
      </c>
      <c r="P41" s="507"/>
      <c r="Q41" s="509"/>
      <c r="R41" s="502"/>
      <c r="S41" s="364"/>
      <c r="T41" s="646"/>
      <c r="U41" s="678"/>
      <c r="V41" s="678"/>
      <c r="W41" s="649"/>
      <c r="X41" s="643"/>
      <c r="Y41" s="11" t="s">
        <v>29</v>
      </c>
      <c r="Z41" s="210" t="s">
        <v>100</v>
      </c>
      <c r="AA41" s="11" t="s">
        <v>29</v>
      </c>
      <c r="AB41" s="210" t="s">
        <v>688</v>
      </c>
    </row>
    <row r="42" spans="1:28" s="240" customFormat="1" ht="78.75" x14ac:dyDescent="0.2">
      <c r="A42" s="620"/>
      <c r="B42" s="620"/>
      <c r="C42" s="620"/>
      <c r="D42" s="623"/>
      <c r="E42" s="635" t="s">
        <v>44</v>
      </c>
      <c r="F42" s="637"/>
      <c r="G42" s="732">
        <v>203</v>
      </c>
      <c r="H42" s="734">
        <v>8</v>
      </c>
      <c r="I42" s="736" t="s">
        <v>46</v>
      </c>
      <c r="J42" s="723"/>
      <c r="K42" s="717" t="s">
        <v>49</v>
      </c>
      <c r="L42" s="720" t="s">
        <v>131</v>
      </c>
      <c r="M42" s="235" t="s">
        <v>74</v>
      </c>
      <c r="N42" s="725" t="s">
        <v>98</v>
      </c>
      <c r="O42" s="236">
        <v>5</v>
      </c>
      <c r="P42" s="728">
        <v>4</v>
      </c>
      <c r="Q42" s="714">
        <v>2</v>
      </c>
      <c r="R42" s="755">
        <v>4</v>
      </c>
      <c r="S42" s="758">
        <v>32</v>
      </c>
      <c r="T42" s="761" t="s">
        <v>559</v>
      </c>
      <c r="U42" s="764">
        <v>0.38301886792452833</v>
      </c>
      <c r="V42" s="767">
        <v>1</v>
      </c>
      <c r="W42" s="745">
        <v>32</v>
      </c>
      <c r="X42" s="725" t="s">
        <v>126</v>
      </c>
      <c r="Y42" s="237" t="s">
        <v>26</v>
      </c>
      <c r="Z42" s="238" t="s">
        <v>100</v>
      </c>
      <c r="AA42" s="237" t="s">
        <v>26</v>
      </c>
      <c r="AB42" s="239"/>
    </row>
    <row r="43" spans="1:28" s="240" customFormat="1" ht="33.75" x14ac:dyDescent="0.25">
      <c r="A43" s="620"/>
      <c r="B43" s="620"/>
      <c r="C43" s="620"/>
      <c r="D43" s="623"/>
      <c r="E43" s="636"/>
      <c r="F43" s="638"/>
      <c r="G43" s="733"/>
      <c r="H43" s="735"/>
      <c r="I43" s="737"/>
      <c r="J43" s="724"/>
      <c r="K43" s="718"/>
      <c r="L43" s="721"/>
      <c r="M43" s="241" t="s">
        <v>75</v>
      </c>
      <c r="N43" s="726"/>
      <c r="O43" s="242">
        <v>3</v>
      </c>
      <c r="P43" s="728"/>
      <c r="Q43" s="715"/>
      <c r="R43" s="756"/>
      <c r="S43" s="759"/>
      <c r="T43" s="762"/>
      <c r="U43" s="765"/>
      <c r="V43" s="765"/>
      <c r="W43" s="746"/>
      <c r="X43" s="726"/>
      <c r="Y43" s="243" t="s">
        <v>27</v>
      </c>
      <c r="Z43" s="244" t="s">
        <v>100</v>
      </c>
      <c r="AA43" s="243" t="s">
        <v>27</v>
      </c>
      <c r="AB43" s="245"/>
    </row>
    <row r="44" spans="1:28" s="240" customFormat="1" ht="45" x14ac:dyDescent="0.25">
      <c r="A44" s="620"/>
      <c r="B44" s="620"/>
      <c r="C44" s="620"/>
      <c r="D44" s="623"/>
      <c r="E44" s="636"/>
      <c r="F44" s="638"/>
      <c r="G44" s="733"/>
      <c r="H44" s="735"/>
      <c r="I44" s="737"/>
      <c r="J44" s="724"/>
      <c r="K44" s="718"/>
      <c r="L44" s="721"/>
      <c r="M44" s="241" t="s">
        <v>76</v>
      </c>
      <c r="N44" s="726"/>
      <c r="O44" s="242">
        <v>2</v>
      </c>
      <c r="P44" s="728"/>
      <c r="Q44" s="715"/>
      <c r="R44" s="756"/>
      <c r="S44" s="759"/>
      <c r="T44" s="762"/>
      <c r="U44" s="765"/>
      <c r="V44" s="765"/>
      <c r="W44" s="746"/>
      <c r="X44" s="726"/>
      <c r="Y44" s="243" t="s">
        <v>4</v>
      </c>
      <c r="Z44" s="246" t="s">
        <v>516</v>
      </c>
      <c r="AA44" s="243" t="s">
        <v>36</v>
      </c>
      <c r="AB44" s="247" t="s">
        <v>105</v>
      </c>
    </row>
    <row r="45" spans="1:28" s="240" customFormat="1" ht="63" x14ac:dyDescent="0.25">
      <c r="A45" s="620"/>
      <c r="B45" s="620"/>
      <c r="C45" s="620"/>
      <c r="D45" s="623"/>
      <c r="E45" s="636"/>
      <c r="F45" s="638"/>
      <c r="G45" s="733"/>
      <c r="H45" s="735"/>
      <c r="I45" s="737"/>
      <c r="J45" s="724"/>
      <c r="K45" s="718"/>
      <c r="L45" s="721"/>
      <c r="M45" s="241" t="s">
        <v>77</v>
      </c>
      <c r="N45" s="726"/>
      <c r="O45" s="242">
        <v>1</v>
      </c>
      <c r="P45" s="728"/>
      <c r="Q45" s="715"/>
      <c r="R45" s="756"/>
      <c r="S45" s="759"/>
      <c r="T45" s="762"/>
      <c r="U45" s="765"/>
      <c r="V45" s="765"/>
      <c r="W45" s="746"/>
      <c r="X45" s="726"/>
      <c r="Y45" s="243" t="s">
        <v>28</v>
      </c>
      <c r="Z45" s="246" t="s">
        <v>161</v>
      </c>
      <c r="AA45" s="243" t="s">
        <v>28</v>
      </c>
      <c r="AB45" s="247" t="s">
        <v>104</v>
      </c>
    </row>
    <row r="46" spans="1:28" s="240" customFormat="1" ht="163.9" customHeight="1" thickBot="1" x14ac:dyDescent="0.3">
      <c r="A46" s="620"/>
      <c r="B46" s="620"/>
      <c r="C46" s="620"/>
      <c r="D46" s="623"/>
      <c r="E46" s="636"/>
      <c r="F46" s="638"/>
      <c r="G46" s="733"/>
      <c r="H46" s="735"/>
      <c r="I46" s="737"/>
      <c r="J46" s="724"/>
      <c r="K46" s="719"/>
      <c r="L46" s="722"/>
      <c r="M46" s="248" t="s">
        <v>160</v>
      </c>
      <c r="N46" s="727"/>
      <c r="O46" s="249">
        <v>4</v>
      </c>
      <c r="P46" s="729"/>
      <c r="Q46" s="716"/>
      <c r="R46" s="757"/>
      <c r="S46" s="760"/>
      <c r="T46" s="763"/>
      <c r="U46" s="766"/>
      <c r="V46" s="766"/>
      <c r="W46" s="747"/>
      <c r="X46" s="727"/>
      <c r="Y46" s="250" t="s">
        <v>29</v>
      </c>
      <c r="Z46" s="251" t="s">
        <v>565</v>
      </c>
      <c r="AA46" s="250" t="s">
        <v>29</v>
      </c>
      <c r="AB46" s="252" t="s">
        <v>566</v>
      </c>
    </row>
    <row r="47" spans="1:28" ht="45" x14ac:dyDescent="0.2">
      <c r="A47" s="620"/>
      <c r="B47" s="620"/>
      <c r="C47" s="620"/>
      <c r="D47" s="623"/>
      <c r="E47" s="625" t="s">
        <v>44</v>
      </c>
      <c r="F47" s="629"/>
      <c r="G47" s="627">
        <v>203</v>
      </c>
      <c r="H47" s="666">
        <v>8</v>
      </c>
      <c r="I47" s="737"/>
      <c r="J47" s="730"/>
      <c r="K47" s="668" t="s">
        <v>48</v>
      </c>
      <c r="L47" s="671" t="s">
        <v>78</v>
      </c>
      <c r="M47" s="152" t="s">
        <v>79</v>
      </c>
      <c r="N47" s="661" t="s">
        <v>98</v>
      </c>
      <c r="O47" s="153">
        <v>1</v>
      </c>
      <c r="P47" s="703">
        <v>1.0999999999999999</v>
      </c>
      <c r="Q47" s="692">
        <v>2</v>
      </c>
      <c r="R47" s="700">
        <v>5</v>
      </c>
      <c r="S47" s="683">
        <v>10.999999999999998</v>
      </c>
      <c r="T47" s="708" t="s">
        <v>122</v>
      </c>
      <c r="U47" s="679">
        <v>0.38301886792452833</v>
      </c>
      <c r="V47" s="676">
        <v>1</v>
      </c>
      <c r="W47" s="647">
        <v>10.999999999999998</v>
      </c>
      <c r="X47" s="739" t="s">
        <v>125</v>
      </c>
      <c r="Y47" s="154" t="s">
        <v>26</v>
      </c>
      <c r="Z47" s="181"/>
      <c r="AA47" s="154" t="s">
        <v>26</v>
      </c>
      <c r="AB47" s="180"/>
    </row>
    <row r="48" spans="1:28" ht="15.75" x14ac:dyDescent="0.25">
      <c r="A48" s="620"/>
      <c r="B48" s="620"/>
      <c r="C48" s="620"/>
      <c r="D48" s="623"/>
      <c r="E48" s="626"/>
      <c r="F48" s="630"/>
      <c r="G48" s="628"/>
      <c r="H48" s="667"/>
      <c r="I48" s="737"/>
      <c r="J48" s="731"/>
      <c r="K48" s="669"/>
      <c r="L48" s="672"/>
      <c r="M48" s="157" t="s">
        <v>162</v>
      </c>
      <c r="N48" s="662"/>
      <c r="O48" s="158">
        <v>1</v>
      </c>
      <c r="P48" s="703"/>
      <c r="Q48" s="693"/>
      <c r="R48" s="701"/>
      <c r="S48" s="684"/>
      <c r="T48" s="709"/>
      <c r="U48" s="677"/>
      <c r="V48" s="677"/>
      <c r="W48" s="648"/>
      <c r="X48" s="740"/>
      <c r="Y48" s="159" t="s">
        <v>27</v>
      </c>
      <c r="Z48" s="160"/>
      <c r="AA48" s="159" t="s">
        <v>27</v>
      </c>
      <c r="AB48" s="171"/>
    </row>
    <row r="49" spans="1:28" ht="33.75" x14ac:dyDescent="0.25">
      <c r="A49" s="620"/>
      <c r="B49" s="620"/>
      <c r="C49" s="620"/>
      <c r="D49" s="623"/>
      <c r="E49" s="626"/>
      <c r="F49" s="630"/>
      <c r="G49" s="628"/>
      <c r="H49" s="667"/>
      <c r="I49" s="737"/>
      <c r="J49" s="731"/>
      <c r="K49" s="669"/>
      <c r="L49" s="672"/>
      <c r="M49" s="157" t="s">
        <v>80</v>
      </c>
      <c r="N49" s="662"/>
      <c r="O49" s="158">
        <v>1</v>
      </c>
      <c r="P49" s="703"/>
      <c r="Q49" s="693"/>
      <c r="R49" s="701"/>
      <c r="S49" s="684"/>
      <c r="T49" s="709"/>
      <c r="U49" s="677"/>
      <c r="V49" s="677"/>
      <c r="W49" s="648"/>
      <c r="X49" s="740"/>
      <c r="Y49" s="159" t="s">
        <v>4</v>
      </c>
      <c r="Z49" s="162" t="s">
        <v>567</v>
      </c>
      <c r="AA49" s="159" t="s">
        <v>36</v>
      </c>
      <c r="AB49" s="163" t="s">
        <v>568</v>
      </c>
    </row>
    <row r="50" spans="1:28" ht="63" x14ac:dyDescent="0.25">
      <c r="A50" s="620"/>
      <c r="B50" s="620"/>
      <c r="C50" s="620"/>
      <c r="D50" s="623"/>
      <c r="E50" s="626"/>
      <c r="F50" s="630"/>
      <c r="G50" s="628"/>
      <c r="H50" s="667"/>
      <c r="I50" s="737"/>
      <c r="J50" s="731"/>
      <c r="K50" s="669"/>
      <c r="L50" s="672"/>
      <c r="M50" s="157" t="s">
        <v>81</v>
      </c>
      <c r="N50" s="662"/>
      <c r="O50" s="158">
        <v>1</v>
      </c>
      <c r="P50" s="703"/>
      <c r="Q50" s="693"/>
      <c r="R50" s="701"/>
      <c r="S50" s="684"/>
      <c r="T50" s="709"/>
      <c r="U50" s="677"/>
      <c r="V50" s="677"/>
      <c r="W50" s="648"/>
      <c r="X50" s="740"/>
      <c r="Y50" s="159" t="s">
        <v>28</v>
      </c>
      <c r="Z50" s="162" t="s">
        <v>569</v>
      </c>
      <c r="AA50" s="159" t="s">
        <v>28</v>
      </c>
      <c r="AB50" s="163" t="s">
        <v>684</v>
      </c>
    </row>
    <row r="51" spans="1:28" ht="23.25" thickBot="1" x14ac:dyDescent="0.3">
      <c r="A51" s="620"/>
      <c r="B51" s="620"/>
      <c r="C51" s="620"/>
      <c r="D51" s="623"/>
      <c r="E51" s="626"/>
      <c r="F51" s="630"/>
      <c r="G51" s="628"/>
      <c r="H51" s="667"/>
      <c r="I51" s="737"/>
      <c r="J51" s="731"/>
      <c r="K51" s="698"/>
      <c r="L51" s="699"/>
      <c r="M51" s="164" t="s">
        <v>57</v>
      </c>
      <c r="N51" s="663"/>
      <c r="O51" s="165">
        <v>2</v>
      </c>
      <c r="P51" s="704"/>
      <c r="Q51" s="694"/>
      <c r="R51" s="702"/>
      <c r="S51" s="685"/>
      <c r="T51" s="710"/>
      <c r="U51" s="678"/>
      <c r="V51" s="678"/>
      <c r="W51" s="649"/>
      <c r="X51" s="741"/>
      <c r="Y51" s="166" t="s">
        <v>29</v>
      </c>
      <c r="Z51" s="168" t="s">
        <v>115</v>
      </c>
      <c r="AA51" s="166" t="s">
        <v>29</v>
      </c>
      <c r="AB51" s="168" t="s">
        <v>165</v>
      </c>
    </row>
    <row r="52" spans="1:28" ht="22.5" x14ac:dyDescent="0.2">
      <c r="A52" s="620"/>
      <c r="B52" s="620"/>
      <c r="C52" s="620"/>
      <c r="D52" s="623"/>
      <c r="E52" s="625" t="s">
        <v>44</v>
      </c>
      <c r="F52" s="629"/>
      <c r="G52" s="627">
        <v>203</v>
      </c>
      <c r="H52" s="666">
        <v>8</v>
      </c>
      <c r="I52" s="737"/>
      <c r="J52" s="730"/>
      <c r="K52" s="668" t="s">
        <v>47</v>
      </c>
      <c r="L52" s="671" t="s">
        <v>132</v>
      </c>
      <c r="M52" s="152" t="s">
        <v>166</v>
      </c>
      <c r="N52" s="661" t="s">
        <v>98</v>
      </c>
      <c r="O52" s="153">
        <v>1</v>
      </c>
      <c r="P52" s="703">
        <v>1.0999999999999999</v>
      </c>
      <c r="Q52" s="692">
        <v>2</v>
      </c>
      <c r="R52" s="700">
        <v>4</v>
      </c>
      <c r="S52" s="683">
        <v>8.7999999999999989</v>
      </c>
      <c r="T52" s="708" t="s">
        <v>122</v>
      </c>
      <c r="U52" s="679">
        <v>0.38301886792452833</v>
      </c>
      <c r="V52" s="676">
        <v>1</v>
      </c>
      <c r="W52" s="647">
        <v>8.7999999999999989</v>
      </c>
      <c r="X52" s="739" t="s">
        <v>126</v>
      </c>
      <c r="Y52" s="154" t="s">
        <v>26</v>
      </c>
      <c r="Z52" s="155" t="s">
        <v>100</v>
      </c>
      <c r="AA52" s="154" t="s">
        <v>26</v>
      </c>
      <c r="AB52" s="180"/>
    </row>
    <row r="53" spans="1:28" ht="15.75" x14ac:dyDescent="0.25">
      <c r="A53" s="620"/>
      <c r="B53" s="620"/>
      <c r="C53" s="620"/>
      <c r="D53" s="623"/>
      <c r="E53" s="626"/>
      <c r="F53" s="630"/>
      <c r="G53" s="628"/>
      <c r="H53" s="667"/>
      <c r="I53" s="737"/>
      <c r="J53" s="731"/>
      <c r="K53" s="669"/>
      <c r="L53" s="672"/>
      <c r="M53" s="157" t="s">
        <v>94</v>
      </c>
      <c r="N53" s="662"/>
      <c r="O53" s="158">
        <v>1</v>
      </c>
      <c r="P53" s="703"/>
      <c r="Q53" s="693"/>
      <c r="R53" s="701"/>
      <c r="S53" s="684"/>
      <c r="T53" s="709"/>
      <c r="U53" s="677"/>
      <c r="V53" s="677"/>
      <c r="W53" s="648"/>
      <c r="X53" s="740"/>
      <c r="Y53" s="159" t="s">
        <v>27</v>
      </c>
      <c r="Z53" s="160" t="s">
        <v>100</v>
      </c>
      <c r="AA53" s="159" t="s">
        <v>27</v>
      </c>
      <c r="AB53" s="171"/>
    </row>
    <row r="54" spans="1:28" ht="33.75" x14ac:dyDescent="0.25">
      <c r="A54" s="620"/>
      <c r="B54" s="620"/>
      <c r="C54" s="620"/>
      <c r="D54" s="623"/>
      <c r="E54" s="626"/>
      <c r="F54" s="630"/>
      <c r="G54" s="628"/>
      <c r="H54" s="667"/>
      <c r="I54" s="737"/>
      <c r="J54" s="731"/>
      <c r="K54" s="669"/>
      <c r="L54" s="672"/>
      <c r="M54" s="157" t="s">
        <v>167</v>
      </c>
      <c r="N54" s="662"/>
      <c r="O54" s="158">
        <v>1</v>
      </c>
      <c r="P54" s="703"/>
      <c r="Q54" s="693"/>
      <c r="R54" s="701"/>
      <c r="S54" s="684"/>
      <c r="T54" s="709"/>
      <c r="U54" s="677"/>
      <c r="V54" s="677"/>
      <c r="W54" s="648"/>
      <c r="X54" s="740"/>
      <c r="Y54" s="159" t="s">
        <v>4</v>
      </c>
      <c r="Z54" s="162" t="s">
        <v>100</v>
      </c>
      <c r="AA54" s="159" t="s">
        <v>36</v>
      </c>
      <c r="AB54" s="163"/>
    </row>
    <row r="55" spans="1:28" ht="63" x14ac:dyDescent="0.25">
      <c r="A55" s="620"/>
      <c r="B55" s="620"/>
      <c r="C55" s="620"/>
      <c r="D55" s="623"/>
      <c r="E55" s="626"/>
      <c r="F55" s="630"/>
      <c r="G55" s="628"/>
      <c r="H55" s="667"/>
      <c r="I55" s="737"/>
      <c r="J55" s="731"/>
      <c r="K55" s="669"/>
      <c r="L55" s="672"/>
      <c r="M55" s="157" t="s">
        <v>55</v>
      </c>
      <c r="N55" s="662"/>
      <c r="O55" s="158">
        <v>1</v>
      </c>
      <c r="P55" s="703"/>
      <c r="Q55" s="693"/>
      <c r="R55" s="701"/>
      <c r="S55" s="684"/>
      <c r="T55" s="709"/>
      <c r="U55" s="677"/>
      <c r="V55" s="677"/>
      <c r="W55" s="648"/>
      <c r="X55" s="740"/>
      <c r="Y55" s="159" t="s">
        <v>28</v>
      </c>
      <c r="Z55" s="162" t="s">
        <v>107</v>
      </c>
      <c r="AA55" s="159" t="s">
        <v>28</v>
      </c>
      <c r="AB55" s="163" t="s">
        <v>108</v>
      </c>
    </row>
    <row r="56" spans="1:28" ht="34.5" thickBot="1" x14ac:dyDescent="0.3">
      <c r="A56" s="620"/>
      <c r="B56" s="620"/>
      <c r="C56" s="620"/>
      <c r="D56" s="623"/>
      <c r="E56" s="626"/>
      <c r="F56" s="630"/>
      <c r="G56" s="628"/>
      <c r="H56" s="667"/>
      <c r="I56" s="737"/>
      <c r="J56" s="731"/>
      <c r="K56" s="698"/>
      <c r="L56" s="699"/>
      <c r="M56" s="164" t="s">
        <v>57</v>
      </c>
      <c r="N56" s="663"/>
      <c r="O56" s="165">
        <v>2</v>
      </c>
      <c r="P56" s="704"/>
      <c r="Q56" s="694"/>
      <c r="R56" s="702"/>
      <c r="S56" s="685"/>
      <c r="T56" s="710"/>
      <c r="U56" s="678"/>
      <c r="V56" s="678"/>
      <c r="W56" s="649"/>
      <c r="X56" s="741"/>
      <c r="Y56" s="166" t="s">
        <v>29</v>
      </c>
      <c r="Z56" s="167" t="s">
        <v>168</v>
      </c>
      <c r="AA56" s="166" t="s">
        <v>29</v>
      </c>
      <c r="AB56" s="168" t="s">
        <v>106</v>
      </c>
    </row>
    <row r="57" spans="1:28" ht="45" x14ac:dyDescent="0.2">
      <c r="A57" s="620"/>
      <c r="B57" s="620"/>
      <c r="C57" s="620"/>
      <c r="D57" s="623"/>
      <c r="E57" s="625" t="s">
        <v>44</v>
      </c>
      <c r="F57" s="629"/>
      <c r="G57" s="627">
        <v>203</v>
      </c>
      <c r="H57" s="666">
        <v>8</v>
      </c>
      <c r="I57" s="737"/>
      <c r="J57" s="730"/>
      <c r="K57" s="668" t="s">
        <v>82</v>
      </c>
      <c r="L57" s="671" t="s">
        <v>95</v>
      </c>
      <c r="M57" s="152" t="s">
        <v>83</v>
      </c>
      <c r="N57" s="661" t="s">
        <v>98</v>
      </c>
      <c r="O57" s="153">
        <v>3</v>
      </c>
      <c r="P57" s="703">
        <v>2.4000000000000004</v>
      </c>
      <c r="Q57" s="692">
        <v>2</v>
      </c>
      <c r="R57" s="700">
        <v>4</v>
      </c>
      <c r="S57" s="683">
        <v>19.200000000000003</v>
      </c>
      <c r="T57" s="750" t="s">
        <v>559</v>
      </c>
      <c r="U57" s="679">
        <v>0.38301886792452833</v>
      </c>
      <c r="V57" s="676">
        <v>1</v>
      </c>
      <c r="W57" s="647">
        <v>19.200000000000003</v>
      </c>
      <c r="X57" s="739" t="s">
        <v>126</v>
      </c>
      <c r="Y57" s="154" t="s">
        <v>26</v>
      </c>
      <c r="Z57" s="155" t="s">
        <v>100</v>
      </c>
      <c r="AA57" s="154" t="s">
        <v>26</v>
      </c>
      <c r="AB57" s="180"/>
    </row>
    <row r="58" spans="1:28" ht="15.75" x14ac:dyDescent="0.25">
      <c r="A58" s="620"/>
      <c r="B58" s="620"/>
      <c r="C58" s="620"/>
      <c r="D58" s="623"/>
      <c r="E58" s="626"/>
      <c r="F58" s="630"/>
      <c r="G58" s="628"/>
      <c r="H58" s="667"/>
      <c r="I58" s="737"/>
      <c r="J58" s="731"/>
      <c r="K58" s="669"/>
      <c r="L58" s="672"/>
      <c r="M58" s="157" t="s">
        <v>60</v>
      </c>
      <c r="N58" s="662"/>
      <c r="O58" s="158">
        <v>1</v>
      </c>
      <c r="P58" s="703"/>
      <c r="Q58" s="693"/>
      <c r="R58" s="701"/>
      <c r="S58" s="684"/>
      <c r="T58" s="751"/>
      <c r="U58" s="677"/>
      <c r="V58" s="677"/>
      <c r="W58" s="648"/>
      <c r="X58" s="740"/>
      <c r="Y58" s="159" t="s">
        <v>27</v>
      </c>
      <c r="Z58" s="160" t="s">
        <v>100</v>
      </c>
      <c r="AA58" s="159" t="s">
        <v>27</v>
      </c>
      <c r="AB58" s="171"/>
    </row>
    <row r="59" spans="1:28" ht="56.25" x14ac:dyDescent="0.25">
      <c r="A59" s="620"/>
      <c r="B59" s="620"/>
      <c r="C59" s="620"/>
      <c r="D59" s="623"/>
      <c r="E59" s="626"/>
      <c r="F59" s="630"/>
      <c r="G59" s="628"/>
      <c r="H59" s="667"/>
      <c r="I59" s="737"/>
      <c r="J59" s="731"/>
      <c r="K59" s="669"/>
      <c r="L59" s="672"/>
      <c r="M59" s="157" t="s">
        <v>570</v>
      </c>
      <c r="N59" s="662"/>
      <c r="O59" s="158">
        <v>2</v>
      </c>
      <c r="P59" s="703"/>
      <c r="Q59" s="693"/>
      <c r="R59" s="701"/>
      <c r="S59" s="684"/>
      <c r="T59" s="751"/>
      <c r="U59" s="677"/>
      <c r="V59" s="677"/>
      <c r="W59" s="648"/>
      <c r="X59" s="740"/>
      <c r="Y59" s="159" t="s">
        <v>4</v>
      </c>
      <c r="Z59" s="182" t="s">
        <v>100</v>
      </c>
      <c r="AA59" s="159" t="s">
        <v>36</v>
      </c>
      <c r="AB59" s="163"/>
    </row>
    <row r="60" spans="1:28" ht="63" x14ac:dyDescent="0.25">
      <c r="A60" s="620"/>
      <c r="B60" s="620"/>
      <c r="C60" s="620"/>
      <c r="D60" s="623"/>
      <c r="E60" s="626"/>
      <c r="F60" s="630"/>
      <c r="G60" s="628"/>
      <c r="H60" s="667"/>
      <c r="I60" s="737"/>
      <c r="J60" s="731"/>
      <c r="K60" s="669"/>
      <c r="L60" s="672"/>
      <c r="M60" s="157" t="s">
        <v>55</v>
      </c>
      <c r="N60" s="662"/>
      <c r="O60" s="158">
        <v>1</v>
      </c>
      <c r="P60" s="703"/>
      <c r="Q60" s="693"/>
      <c r="R60" s="701"/>
      <c r="S60" s="684"/>
      <c r="T60" s="751"/>
      <c r="U60" s="677"/>
      <c r="V60" s="677"/>
      <c r="W60" s="648"/>
      <c r="X60" s="740"/>
      <c r="Y60" s="159" t="s">
        <v>28</v>
      </c>
      <c r="Z60" s="162" t="s">
        <v>571</v>
      </c>
      <c r="AA60" s="159" t="s">
        <v>28</v>
      </c>
      <c r="AB60" s="163" t="s">
        <v>109</v>
      </c>
    </row>
    <row r="61" spans="1:28" ht="45.75" thickBot="1" x14ac:dyDescent="0.3">
      <c r="A61" s="620"/>
      <c r="B61" s="620"/>
      <c r="C61" s="620"/>
      <c r="D61" s="623"/>
      <c r="E61" s="626"/>
      <c r="F61" s="630"/>
      <c r="G61" s="628"/>
      <c r="H61" s="667"/>
      <c r="I61" s="737"/>
      <c r="J61" s="731"/>
      <c r="K61" s="698"/>
      <c r="L61" s="699"/>
      <c r="M61" s="164" t="s">
        <v>57</v>
      </c>
      <c r="N61" s="663"/>
      <c r="O61" s="165">
        <v>2</v>
      </c>
      <c r="P61" s="704"/>
      <c r="Q61" s="694"/>
      <c r="R61" s="702"/>
      <c r="S61" s="685"/>
      <c r="T61" s="752"/>
      <c r="U61" s="678"/>
      <c r="V61" s="678"/>
      <c r="W61" s="649"/>
      <c r="X61" s="741"/>
      <c r="Y61" s="166" t="s">
        <v>29</v>
      </c>
      <c r="Z61" s="176" t="s">
        <v>572</v>
      </c>
      <c r="AA61" s="166" t="s">
        <v>29</v>
      </c>
      <c r="AB61" s="183" t="s">
        <v>169</v>
      </c>
    </row>
    <row r="62" spans="1:28" ht="90" x14ac:dyDescent="0.2">
      <c r="A62" s="620"/>
      <c r="B62" s="620"/>
      <c r="C62" s="620"/>
      <c r="D62" s="623"/>
      <c r="E62" s="625" t="s">
        <v>44</v>
      </c>
      <c r="F62" s="629"/>
      <c r="G62" s="627">
        <v>203</v>
      </c>
      <c r="H62" s="666">
        <v>8</v>
      </c>
      <c r="I62" s="737"/>
      <c r="J62" s="730"/>
      <c r="K62" s="668" t="s">
        <v>85</v>
      </c>
      <c r="L62" s="671" t="s">
        <v>171</v>
      </c>
      <c r="M62" s="152" t="s">
        <v>172</v>
      </c>
      <c r="N62" s="661" t="s">
        <v>98</v>
      </c>
      <c r="O62" s="153">
        <v>3</v>
      </c>
      <c r="P62" s="703">
        <v>2.4000000000000004</v>
      </c>
      <c r="Q62" s="692">
        <v>2</v>
      </c>
      <c r="R62" s="700">
        <v>2</v>
      </c>
      <c r="S62" s="683">
        <v>9.6000000000000014</v>
      </c>
      <c r="T62" s="708" t="s">
        <v>122</v>
      </c>
      <c r="U62" s="679">
        <v>0.38301886792452833</v>
      </c>
      <c r="V62" s="676">
        <v>1</v>
      </c>
      <c r="W62" s="647">
        <v>9.6000000000000014</v>
      </c>
      <c r="X62" s="739" t="s">
        <v>126</v>
      </c>
      <c r="Y62" s="154" t="s">
        <v>26</v>
      </c>
      <c r="Z62" s="155" t="s">
        <v>100</v>
      </c>
      <c r="AA62" s="154" t="s">
        <v>26</v>
      </c>
      <c r="AB62" s="163" t="s">
        <v>101</v>
      </c>
    </row>
    <row r="63" spans="1:28" ht="15.75" x14ac:dyDescent="0.25">
      <c r="A63" s="620"/>
      <c r="B63" s="620"/>
      <c r="C63" s="620"/>
      <c r="D63" s="623"/>
      <c r="E63" s="626"/>
      <c r="F63" s="630"/>
      <c r="G63" s="628"/>
      <c r="H63" s="667"/>
      <c r="I63" s="737"/>
      <c r="J63" s="731"/>
      <c r="K63" s="669"/>
      <c r="L63" s="672"/>
      <c r="M63" s="157" t="s">
        <v>60</v>
      </c>
      <c r="N63" s="662"/>
      <c r="O63" s="158">
        <v>1</v>
      </c>
      <c r="P63" s="703"/>
      <c r="Q63" s="693"/>
      <c r="R63" s="701"/>
      <c r="S63" s="684"/>
      <c r="T63" s="709"/>
      <c r="U63" s="677"/>
      <c r="V63" s="677"/>
      <c r="W63" s="648"/>
      <c r="X63" s="740"/>
      <c r="Y63" s="159" t="s">
        <v>27</v>
      </c>
      <c r="Z63" s="160" t="s">
        <v>100</v>
      </c>
      <c r="AA63" s="159" t="s">
        <v>27</v>
      </c>
      <c r="AB63" s="171"/>
    </row>
    <row r="64" spans="1:28" ht="56.25" x14ac:dyDescent="0.25">
      <c r="A64" s="620"/>
      <c r="B64" s="620"/>
      <c r="C64" s="620"/>
      <c r="D64" s="623"/>
      <c r="E64" s="626"/>
      <c r="F64" s="630"/>
      <c r="G64" s="628"/>
      <c r="H64" s="667"/>
      <c r="I64" s="737"/>
      <c r="J64" s="731"/>
      <c r="K64" s="669"/>
      <c r="L64" s="672"/>
      <c r="M64" s="157" t="s">
        <v>570</v>
      </c>
      <c r="N64" s="662"/>
      <c r="O64" s="158">
        <v>2</v>
      </c>
      <c r="P64" s="703"/>
      <c r="Q64" s="693"/>
      <c r="R64" s="701"/>
      <c r="S64" s="684"/>
      <c r="T64" s="709"/>
      <c r="U64" s="677"/>
      <c r="V64" s="677"/>
      <c r="W64" s="648"/>
      <c r="X64" s="740"/>
      <c r="Y64" s="159" t="s">
        <v>4</v>
      </c>
      <c r="Z64" s="162" t="s">
        <v>170</v>
      </c>
      <c r="AA64" s="159" t="s">
        <v>36</v>
      </c>
      <c r="AB64" s="163"/>
    </row>
    <row r="65" spans="1:28" ht="63" x14ac:dyDescent="0.25">
      <c r="A65" s="620"/>
      <c r="B65" s="620"/>
      <c r="C65" s="620"/>
      <c r="D65" s="623"/>
      <c r="E65" s="626"/>
      <c r="F65" s="630"/>
      <c r="G65" s="628"/>
      <c r="H65" s="667"/>
      <c r="I65" s="737"/>
      <c r="J65" s="731"/>
      <c r="K65" s="669"/>
      <c r="L65" s="672"/>
      <c r="M65" s="157" t="s">
        <v>55</v>
      </c>
      <c r="N65" s="662"/>
      <c r="O65" s="158">
        <v>1</v>
      </c>
      <c r="P65" s="703"/>
      <c r="Q65" s="693"/>
      <c r="R65" s="701"/>
      <c r="S65" s="684"/>
      <c r="T65" s="709"/>
      <c r="U65" s="677"/>
      <c r="V65" s="677"/>
      <c r="W65" s="648"/>
      <c r="X65" s="740"/>
      <c r="Y65" s="159" t="s">
        <v>28</v>
      </c>
      <c r="Z65" s="173" t="s">
        <v>173</v>
      </c>
      <c r="AA65" s="159" t="s">
        <v>28</v>
      </c>
      <c r="AB65" s="163" t="s">
        <v>127</v>
      </c>
    </row>
    <row r="66" spans="1:28" ht="34.5" thickBot="1" x14ac:dyDescent="0.3">
      <c r="A66" s="620"/>
      <c r="B66" s="620"/>
      <c r="C66" s="620"/>
      <c r="D66" s="623"/>
      <c r="E66" s="626"/>
      <c r="F66" s="630"/>
      <c r="G66" s="628"/>
      <c r="H66" s="667"/>
      <c r="I66" s="737"/>
      <c r="J66" s="731"/>
      <c r="K66" s="698"/>
      <c r="L66" s="699"/>
      <c r="M66" s="164" t="s">
        <v>57</v>
      </c>
      <c r="N66" s="663"/>
      <c r="O66" s="165">
        <v>2</v>
      </c>
      <c r="P66" s="704"/>
      <c r="Q66" s="694"/>
      <c r="R66" s="702"/>
      <c r="S66" s="685"/>
      <c r="T66" s="710"/>
      <c r="U66" s="678"/>
      <c r="V66" s="678"/>
      <c r="W66" s="649"/>
      <c r="X66" s="741"/>
      <c r="Y66" s="166" t="s">
        <v>29</v>
      </c>
      <c r="Z66" s="173" t="s">
        <v>573</v>
      </c>
      <c r="AA66" s="166" t="s">
        <v>29</v>
      </c>
      <c r="AB66" s="183" t="s">
        <v>574</v>
      </c>
    </row>
    <row r="67" spans="1:28" ht="56.25" x14ac:dyDescent="0.2">
      <c r="A67" s="620"/>
      <c r="B67" s="620"/>
      <c r="C67" s="620"/>
      <c r="D67" s="623"/>
      <c r="E67" s="625" t="s">
        <v>44</v>
      </c>
      <c r="F67" s="629"/>
      <c r="G67" s="627">
        <v>203</v>
      </c>
      <c r="H67" s="666">
        <v>8</v>
      </c>
      <c r="I67" s="737"/>
      <c r="J67" s="730"/>
      <c r="K67" s="668" t="s">
        <v>92</v>
      </c>
      <c r="L67" s="748" t="s">
        <v>313</v>
      </c>
      <c r="M67" s="152" t="s">
        <v>575</v>
      </c>
      <c r="N67" s="661" t="s">
        <v>98</v>
      </c>
      <c r="O67" s="153">
        <v>4</v>
      </c>
      <c r="P67" s="703">
        <v>3.5000000000000004</v>
      </c>
      <c r="Q67" s="692">
        <v>4</v>
      </c>
      <c r="R67" s="700">
        <v>4</v>
      </c>
      <c r="S67" s="683">
        <v>56.000000000000007</v>
      </c>
      <c r="T67" s="686" t="s">
        <v>576</v>
      </c>
      <c r="U67" s="679">
        <v>0.38301886792452833</v>
      </c>
      <c r="V67" s="676">
        <v>1</v>
      </c>
      <c r="W67" s="647">
        <v>56.000000000000007</v>
      </c>
      <c r="X67" s="739" t="s">
        <v>125</v>
      </c>
      <c r="Y67" s="154" t="s">
        <v>26</v>
      </c>
      <c r="Z67" s="155" t="s">
        <v>100</v>
      </c>
      <c r="AA67" s="154" t="s">
        <v>26</v>
      </c>
      <c r="AB67" s="180"/>
    </row>
    <row r="68" spans="1:28" ht="22.5" x14ac:dyDescent="0.25">
      <c r="A68" s="620"/>
      <c r="B68" s="620"/>
      <c r="C68" s="620"/>
      <c r="D68" s="623"/>
      <c r="E68" s="626"/>
      <c r="F68" s="630"/>
      <c r="G68" s="628"/>
      <c r="H68" s="667"/>
      <c r="I68" s="737"/>
      <c r="J68" s="731"/>
      <c r="K68" s="669"/>
      <c r="L68" s="748"/>
      <c r="M68" s="157" t="s">
        <v>93</v>
      </c>
      <c r="N68" s="662"/>
      <c r="O68" s="158">
        <v>3</v>
      </c>
      <c r="P68" s="703"/>
      <c r="Q68" s="693"/>
      <c r="R68" s="701"/>
      <c r="S68" s="684"/>
      <c r="T68" s="687"/>
      <c r="U68" s="677"/>
      <c r="V68" s="677"/>
      <c r="W68" s="648"/>
      <c r="X68" s="740"/>
      <c r="Y68" s="159" t="s">
        <v>27</v>
      </c>
      <c r="Z68" s="160" t="s">
        <v>100</v>
      </c>
      <c r="AA68" s="159" t="s">
        <v>27</v>
      </c>
      <c r="AB68" s="171"/>
    </row>
    <row r="69" spans="1:28" ht="33.75" x14ac:dyDescent="0.25">
      <c r="A69" s="620"/>
      <c r="B69" s="620"/>
      <c r="C69" s="620"/>
      <c r="D69" s="623"/>
      <c r="E69" s="626"/>
      <c r="F69" s="630"/>
      <c r="G69" s="628"/>
      <c r="H69" s="667"/>
      <c r="I69" s="737"/>
      <c r="J69" s="731"/>
      <c r="K69" s="669"/>
      <c r="L69" s="748"/>
      <c r="M69" s="157" t="s">
        <v>63</v>
      </c>
      <c r="N69" s="662"/>
      <c r="O69" s="158">
        <v>5</v>
      </c>
      <c r="P69" s="703"/>
      <c r="Q69" s="693"/>
      <c r="R69" s="701"/>
      <c r="S69" s="684"/>
      <c r="T69" s="687"/>
      <c r="U69" s="677"/>
      <c r="V69" s="677"/>
      <c r="W69" s="648"/>
      <c r="X69" s="740"/>
      <c r="Y69" s="159" t="s">
        <v>4</v>
      </c>
      <c r="Z69" s="176" t="s">
        <v>176</v>
      </c>
      <c r="AA69" s="159" t="s">
        <v>36</v>
      </c>
      <c r="AB69" s="184" t="s">
        <v>177</v>
      </c>
    </row>
    <row r="70" spans="1:28" ht="63" x14ac:dyDescent="0.25">
      <c r="A70" s="620"/>
      <c r="B70" s="620"/>
      <c r="C70" s="620"/>
      <c r="D70" s="623"/>
      <c r="E70" s="626"/>
      <c r="F70" s="630"/>
      <c r="G70" s="628"/>
      <c r="H70" s="667"/>
      <c r="I70" s="737"/>
      <c r="J70" s="731"/>
      <c r="K70" s="669"/>
      <c r="L70" s="748"/>
      <c r="M70" s="157" t="s">
        <v>77</v>
      </c>
      <c r="N70" s="662"/>
      <c r="O70" s="158">
        <v>1</v>
      </c>
      <c r="P70" s="703"/>
      <c r="Q70" s="693"/>
      <c r="R70" s="701"/>
      <c r="S70" s="684"/>
      <c r="T70" s="687"/>
      <c r="U70" s="677"/>
      <c r="V70" s="677"/>
      <c r="W70" s="648"/>
      <c r="X70" s="740"/>
      <c r="Y70" s="159" t="s">
        <v>28</v>
      </c>
      <c r="Z70" s="162" t="s">
        <v>117</v>
      </c>
      <c r="AA70" s="159" t="s">
        <v>28</v>
      </c>
      <c r="AB70" s="163" t="s">
        <v>178</v>
      </c>
    </row>
    <row r="71" spans="1:28" ht="45.75" thickBot="1" x14ac:dyDescent="0.3">
      <c r="A71" s="620"/>
      <c r="B71" s="620"/>
      <c r="C71" s="620"/>
      <c r="D71" s="623"/>
      <c r="E71" s="626"/>
      <c r="F71" s="630"/>
      <c r="G71" s="628"/>
      <c r="H71" s="667"/>
      <c r="I71" s="737"/>
      <c r="J71" s="731"/>
      <c r="K71" s="698"/>
      <c r="L71" s="749"/>
      <c r="M71" s="164" t="s">
        <v>57</v>
      </c>
      <c r="N71" s="663"/>
      <c r="O71" s="165">
        <v>2</v>
      </c>
      <c r="P71" s="704"/>
      <c r="Q71" s="694"/>
      <c r="R71" s="702"/>
      <c r="S71" s="685"/>
      <c r="T71" s="688"/>
      <c r="U71" s="678"/>
      <c r="V71" s="678"/>
      <c r="W71" s="649"/>
      <c r="X71" s="741"/>
      <c r="Y71" s="166" t="s">
        <v>29</v>
      </c>
      <c r="Z71" s="167" t="s">
        <v>100</v>
      </c>
      <c r="AA71" s="166" t="s">
        <v>29</v>
      </c>
      <c r="AB71" s="163" t="s">
        <v>577</v>
      </c>
    </row>
    <row r="72" spans="1:28" ht="67.5" x14ac:dyDescent="0.2">
      <c r="A72" s="620"/>
      <c r="B72" s="620"/>
      <c r="C72" s="620"/>
      <c r="D72" s="623"/>
      <c r="E72" s="625" t="s">
        <v>44</v>
      </c>
      <c r="F72" s="629"/>
      <c r="G72" s="627">
        <v>203</v>
      </c>
      <c r="H72" s="666">
        <v>8</v>
      </c>
      <c r="I72" s="737"/>
      <c r="J72" s="730"/>
      <c r="K72" s="668" t="s">
        <v>50</v>
      </c>
      <c r="L72" s="671" t="s">
        <v>578</v>
      </c>
      <c r="M72" s="152" t="s">
        <v>579</v>
      </c>
      <c r="N72" s="661" t="s">
        <v>98</v>
      </c>
      <c r="O72" s="153">
        <v>6</v>
      </c>
      <c r="P72" s="703">
        <v>4.5</v>
      </c>
      <c r="Q72" s="692">
        <v>4</v>
      </c>
      <c r="R72" s="700">
        <v>3</v>
      </c>
      <c r="S72" s="683">
        <v>54</v>
      </c>
      <c r="T72" s="686" t="s">
        <v>576</v>
      </c>
      <c r="U72" s="679">
        <v>0.38301886792452833</v>
      </c>
      <c r="V72" s="676">
        <v>1</v>
      </c>
      <c r="W72" s="647">
        <v>54</v>
      </c>
      <c r="X72" s="641" t="s">
        <v>118</v>
      </c>
      <c r="Y72" s="154" t="s">
        <v>26</v>
      </c>
      <c r="Z72" s="155" t="s">
        <v>100</v>
      </c>
      <c r="AA72" s="154" t="s">
        <v>26</v>
      </c>
      <c r="AB72" s="180"/>
    </row>
    <row r="73" spans="1:28" ht="45" x14ac:dyDescent="0.25">
      <c r="A73" s="620"/>
      <c r="B73" s="620"/>
      <c r="C73" s="620"/>
      <c r="D73" s="623"/>
      <c r="E73" s="626"/>
      <c r="F73" s="630"/>
      <c r="G73" s="628"/>
      <c r="H73" s="667"/>
      <c r="I73" s="737"/>
      <c r="J73" s="731"/>
      <c r="K73" s="669"/>
      <c r="L73" s="672"/>
      <c r="M73" s="157" t="s">
        <v>86</v>
      </c>
      <c r="N73" s="662"/>
      <c r="O73" s="158">
        <v>2</v>
      </c>
      <c r="P73" s="703"/>
      <c r="Q73" s="693"/>
      <c r="R73" s="701"/>
      <c r="S73" s="684"/>
      <c r="T73" s="687"/>
      <c r="U73" s="677"/>
      <c r="V73" s="677"/>
      <c r="W73" s="648"/>
      <c r="X73" s="642"/>
      <c r="Y73" s="159" t="s">
        <v>27</v>
      </c>
      <c r="Z73" s="160" t="s">
        <v>100</v>
      </c>
      <c r="AA73" s="159" t="s">
        <v>27</v>
      </c>
      <c r="AB73" s="171"/>
    </row>
    <row r="74" spans="1:28" ht="33.75" x14ac:dyDescent="0.25">
      <c r="A74" s="620"/>
      <c r="B74" s="620"/>
      <c r="C74" s="620"/>
      <c r="D74" s="623"/>
      <c r="E74" s="626"/>
      <c r="F74" s="630"/>
      <c r="G74" s="628"/>
      <c r="H74" s="667"/>
      <c r="I74" s="737"/>
      <c r="J74" s="731"/>
      <c r="K74" s="669"/>
      <c r="L74" s="672"/>
      <c r="M74" s="157" t="s">
        <v>181</v>
      </c>
      <c r="N74" s="662"/>
      <c r="O74" s="158">
        <v>2</v>
      </c>
      <c r="P74" s="703"/>
      <c r="Q74" s="693"/>
      <c r="R74" s="701"/>
      <c r="S74" s="684"/>
      <c r="T74" s="687"/>
      <c r="U74" s="677"/>
      <c r="V74" s="677"/>
      <c r="W74" s="648"/>
      <c r="X74" s="642"/>
      <c r="Y74" s="159" t="s">
        <v>4</v>
      </c>
      <c r="Z74" s="162" t="s">
        <v>100</v>
      </c>
      <c r="AA74" s="159" t="s">
        <v>36</v>
      </c>
      <c r="AB74" s="163"/>
    </row>
    <row r="75" spans="1:28" ht="63" x14ac:dyDescent="0.25">
      <c r="A75" s="620"/>
      <c r="B75" s="620"/>
      <c r="C75" s="620"/>
      <c r="D75" s="623"/>
      <c r="E75" s="626"/>
      <c r="F75" s="630"/>
      <c r="G75" s="628"/>
      <c r="H75" s="667"/>
      <c r="I75" s="737"/>
      <c r="J75" s="731"/>
      <c r="K75" s="669"/>
      <c r="L75" s="672"/>
      <c r="M75" s="157" t="s">
        <v>87</v>
      </c>
      <c r="N75" s="662"/>
      <c r="O75" s="158">
        <v>2</v>
      </c>
      <c r="P75" s="703"/>
      <c r="Q75" s="693"/>
      <c r="R75" s="701"/>
      <c r="S75" s="684"/>
      <c r="T75" s="687"/>
      <c r="U75" s="677"/>
      <c r="V75" s="677"/>
      <c r="W75" s="648"/>
      <c r="X75" s="642"/>
      <c r="Y75" s="159" t="s">
        <v>28</v>
      </c>
      <c r="Z75" s="162" t="s">
        <v>580</v>
      </c>
      <c r="AA75" s="159" t="s">
        <v>28</v>
      </c>
      <c r="AB75" s="163" t="s">
        <v>183</v>
      </c>
    </row>
    <row r="76" spans="1:28" ht="68.25" thickBot="1" x14ac:dyDescent="0.3">
      <c r="A76" s="620"/>
      <c r="B76" s="620"/>
      <c r="C76" s="620"/>
      <c r="D76" s="623"/>
      <c r="E76" s="626"/>
      <c r="F76" s="630"/>
      <c r="G76" s="628"/>
      <c r="H76" s="667"/>
      <c r="I76" s="737"/>
      <c r="J76" s="731"/>
      <c r="K76" s="698"/>
      <c r="L76" s="699"/>
      <c r="M76" s="164" t="s">
        <v>123</v>
      </c>
      <c r="N76" s="663"/>
      <c r="O76" s="165">
        <v>3</v>
      </c>
      <c r="P76" s="704"/>
      <c r="Q76" s="694"/>
      <c r="R76" s="702"/>
      <c r="S76" s="685"/>
      <c r="T76" s="688"/>
      <c r="U76" s="678"/>
      <c r="V76" s="678"/>
      <c r="W76" s="649"/>
      <c r="X76" s="643"/>
      <c r="Y76" s="166" t="s">
        <v>29</v>
      </c>
      <c r="Z76" s="176" t="s">
        <v>427</v>
      </c>
      <c r="AA76" s="166" t="s">
        <v>29</v>
      </c>
      <c r="AB76" s="168" t="s">
        <v>184</v>
      </c>
    </row>
    <row r="77" spans="1:28" ht="146.25" x14ac:dyDescent="0.2">
      <c r="A77" s="620"/>
      <c r="B77" s="620"/>
      <c r="C77" s="620"/>
      <c r="D77" s="623"/>
      <c r="E77" s="625" t="s">
        <v>44</v>
      </c>
      <c r="F77" s="629"/>
      <c r="G77" s="627">
        <v>203</v>
      </c>
      <c r="H77" s="666">
        <v>8</v>
      </c>
      <c r="I77" s="737"/>
      <c r="J77" s="730"/>
      <c r="K77" s="668" t="s">
        <v>51</v>
      </c>
      <c r="L77" s="671" t="s">
        <v>314</v>
      </c>
      <c r="M77" s="152" t="s">
        <v>88</v>
      </c>
      <c r="N77" s="661" t="s">
        <v>98</v>
      </c>
      <c r="O77" s="153">
        <v>4</v>
      </c>
      <c r="P77" s="703">
        <v>3.3000000000000003</v>
      </c>
      <c r="Q77" s="692">
        <v>4</v>
      </c>
      <c r="R77" s="700">
        <v>5</v>
      </c>
      <c r="S77" s="683">
        <v>66</v>
      </c>
      <c r="T77" s="711" t="s">
        <v>581</v>
      </c>
      <c r="U77" s="679">
        <v>0.38301886792452833</v>
      </c>
      <c r="V77" s="676">
        <v>1</v>
      </c>
      <c r="W77" s="647">
        <v>66</v>
      </c>
      <c r="X77" s="739" t="s">
        <v>125</v>
      </c>
      <c r="Y77" s="154" t="s">
        <v>26</v>
      </c>
      <c r="Z77" s="155" t="s">
        <v>100</v>
      </c>
      <c r="AA77" s="154" t="s">
        <v>26</v>
      </c>
      <c r="AB77" s="179"/>
    </row>
    <row r="78" spans="1:28" ht="15.75" x14ac:dyDescent="0.25">
      <c r="A78" s="620"/>
      <c r="B78" s="620"/>
      <c r="C78" s="620"/>
      <c r="D78" s="623"/>
      <c r="E78" s="626"/>
      <c r="F78" s="630"/>
      <c r="G78" s="628"/>
      <c r="H78" s="667"/>
      <c r="I78" s="737"/>
      <c r="J78" s="731"/>
      <c r="K78" s="669"/>
      <c r="L78" s="774"/>
      <c r="M78" s="157" t="s">
        <v>60</v>
      </c>
      <c r="N78" s="662"/>
      <c r="O78" s="158">
        <v>1</v>
      </c>
      <c r="P78" s="703"/>
      <c r="Q78" s="693"/>
      <c r="R78" s="701"/>
      <c r="S78" s="684"/>
      <c r="T78" s="712"/>
      <c r="U78" s="677"/>
      <c r="V78" s="677"/>
      <c r="W78" s="648"/>
      <c r="X78" s="740"/>
      <c r="Y78" s="159" t="s">
        <v>27</v>
      </c>
      <c r="Z78" s="160" t="s">
        <v>100</v>
      </c>
      <c r="AA78" s="159" t="s">
        <v>27</v>
      </c>
      <c r="AB78" s="171"/>
    </row>
    <row r="79" spans="1:28" ht="56.25" x14ac:dyDescent="0.25">
      <c r="A79" s="620"/>
      <c r="B79" s="620"/>
      <c r="C79" s="620"/>
      <c r="D79" s="623"/>
      <c r="E79" s="626"/>
      <c r="F79" s="630"/>
      <c r="G79" s="628"/>
      <c r="H79" s="667"/>
      <c r="I79" s="737"/>
      <c r="J79" s="731"/>
      <c r="K79" s="669"/>
      <c r="L79" s="774"/>
      <c r="M79" s="157" t="s">
        <v>89</v>
      </c>
      <c r="N79" s="662"/>
      <c r="O79" s="158">
        <v>2</v>
      </c>
      <c r="P79" s="703"/>
      <c r="Q79" s="693"/>
      <c r="R79" s="701"/>
      <c r="S79" s="684"/>
      <c r="T79" s="712"/>
      <c r="U79" s="677"/>
      <c r="V79" s="677"/>
      <c r="W79" s="648"/>
      <c r="X79" s="740"/>
      <c r="Y79" s="159" t="s">
        <v>4</v>
      </c>
      <c r="Z79" s="176" t="s">
        <v>100</v>
      </c>
      <c r="AA79" s="159" t="s">
        <v>36</v>
      </c>
      <c r="AB79" s="163" t="s">
        <v>324</v>
      </c>
    </row>
    <row r="80" spans="1:28" ht="63" x14ac:dyDescent="0.25">
      <c r="A80" s="620"/>
      <c r="B80" s="620"/>
      <c r="C80" s="620"/>
      <c r="D80" s="623"/>
      <c r="E80" s="626"/>
      <c r="F80" s="630"/>
      <c r="G80" s="628"/>
      <c r="H80" s="667"/>
      <c r="I80" s="737"/>
      <c r="J80" s="731"/>
      <c r="K80" s="669"/>
      <c r="L80" s="774"/>
      <c r="M80" s="157" t="s">
        <v>186</v>
      </c>
      <c r="N80" s="662"/>
      <c r="O80" s="158">
        <v>2</v>
      </c>
      <c r="P80" s="703"/>
      <c r="Q80" s="693"/>
      <c r="R80" s="701"/>
      <c r="S80" s="684"/>
      <c r="T80" s="712"/>
      <c r="U80" s="677"/>
      <c r="V80" s="677"/>
      <c r="W80" s="648"/>
      <c r="X80" s="740"/>
      <c r="Y80" s="159" t="s">
        <v>28</v>
      </c>
      <c r="Z80" s="176" t="s">
        <v>429</v>
      </c>
      <c r="AA80" s="159" t="s">
        <v>28</v>
      </c>
      <c r="AB80" s="163" t="s">
        <v>119</v>
      </c>
    </row>
    <row r="81" spans="1:28" ht="102" thickBot="1" x14ac:dyDescent="0.3">
      <c r="A81" s="620"/>
      <c r="B81" s="620"/>
      <c r="C81" s="620"/>
      <c r="D81" s="623"/>
      <c r="E81" s="626"/>
      <c r="F81" s="630"/>
      <c r="G81" s="628"/>
      <c r="H81" s="667"/>
      <c r="I81" s="737"/>
      <c r="J81" s="731"/>
      <c r="K81" s="698"/>
      <c r="L81" s="776"/>
      <c r="M81" s="164" t="s">
        <v>90</v>
      </c>
      <c r="N81" s="663"/>
      <c r="O81" s="165">
        <v>4</v>
      </c>
      <c r="P81" s="704"/>
      <c r="Q81" s="694"/>
      <c r="R81" s="702"/>
      <c r="S81" s="685"/>
      <c r="T81" s="713"/>
      <c r="U81" s="678"/>
      <c r="V81" s="678"/>
      <c r="W81" s="649"/>
      <c r="X81" s="741"/>
      <c r="Y81" s="166" t="s">
        <v>29</v>
      </c>
      <c r="Z81" s="176" t="s">
        <v>100</v>
      </c>
      <c r="AA81" s="159" t="s">
        <v>29</v>
      </c>
      <c r="AB81" s="163" t="s">
        <v>124</v>
      </c>
    </row>
    <row r="82" spans="1:28" ht="56.25" x14ac:dyDescent="0.2">
      <c r="A82" s="620"/>
      <c r="B82" s="620"/>
      <c r="C82" s="620"/>
      <c r="D82" s="623"/>
      <c r="E82" s="625" t="s">
        <v>44</v>
      </c>
      <c r="F82" s="629"/>
      <c r="G82" s="666">
        <v>203</v>
      </c>
      <c r="H82" s="666">
        <v>8</v>
      </c>
      <c r="I82" s="737"/>
      <c r="J82" s="730"/>
      <c r="K82" s="668" t="s">
        <v>52</v>
      </c>
      <c r="L82" s="773" t="s">
        <v>582</v>
      </c>
      <c r="M82" s="152" t="s">
        <v>315</v>
      </c>
      <c r="N82" s="661" t="s">
        <v>98</v>
      </c>
      <c r="O82" s="153">
        <v>3</v>
      </c>
      <c r="P82" s="703">
        <v>2.6000000000000005</v>
      </c>
      <c r="Q82" s="692">
        <v>3</v>
      </c>
      <c r="R82" s="700">
        <v>4</v>
      </c>
      <c r="S82" s="683">
        <v>31.200000000000006</v>
      </c>
      <c r="T82" s="750" t="s">
        <v>559</v>
      </c>
      <c r="U82" s="679">
        <v>0.38301886792452833</v>
      </c>
      <c r="V82" s="676">
        <v>5</v>
      </c>
      <c r="W82" s="647">
        <v>156.00000000000003</v>
      </c>
      <c r="X82" s="739" t="s">
        <v>125</v>
      </c>
      <c r="Y82" s="154" t="s">
        <v>26</v>
      </c>
      <c r="Z82" s="155" t="s">
        <v>100</v>
      </c>
      <c r="AA82" s="154" t="s">
        <v>26</v>
      </c>
      <c r="AB82" s="179"/>
    </row>
    <row r="83" spans="1:28" ht="15.75" x14ac:dyDescent="0.25">
      <c r="A83" s="620"/>
      <c r="B83" s="620"/>
      <c r="C83" s="620"/>
      <c r="D83" s="623"/>
      <c r="E83" s="626"/>
      <c r="F83" s="630"/>
      <c r="G83" s="667"/>
      <c r="H83" s="667"/>
      <c r="I83" s="737"/>
      <c r="J83" s="731"/>
      <c r="K83" s="669"/>
      <c r="L83" s="774"/>
      <c r="M83" s="157" t="s">
        <v>60</v>
      </c>
      <c r="N83" s="662"/>
      <c r="O83" s="158">
        <v>1</v>
      </c>
      <c r="P83" s="703"/>
      <c r="Q83" s="693"/>
      <c r="R83" s="701"/>
      <c r="S83" s="684"/>
      <c r="T83" s="751"/>
      <c r="U83" s="677"/>
      <c r="V83" s="677"/>
      <c r="W83" s="648"/>
      <c r="X83" s="740"/>
      <c r="Y83" s="159" t="s">
        <v>27</v>
      </c>
      <c r="Z83" s="160" t="s">
        <v>100</v>
      </c>
      <c r="AA83" s="159" t="s">
        <v>27</v>
      </c>
      <c r="AB83" s="171"/>
    </row>
    <row r="84" spans="1:28" ht="101.25" x14ac:dyDescent="0.25">
      <c r="A84" s="620"/>
      <c r="B84" s="620"/>
      <c r="C84" s="620"/>
      <c r="D84" s="623"/>
      <c r="E84" s="626"/>
      <c r="F84" s="630"/>
      <c r="G84" s="667"/>
      <c r="H84" s="667"/>
      <c r="I84" s="737"/>
      <c r="J84" s="731"/>
      <c r="K84" s="669"/>
      <c r="L84" s="774"/>
      <c r="M84" s="157" t="s">
        <v>97</v>
      </c>
      <c r="N84" s="662"/>
      <c r="O84" s="158">
        <v>2</v>
      </c>
      <c r="P84" s="703"/>
      <c r="Q84" s="693"/>
      <c r="R84" s="701"/>
      <c r="S84" s="684"/>
      <c r="T84" s="751"/>
      <c r="U84" s="677"/>
      <c r="V84" s="677"/>
      <c r="W84" s="648"/>
      <c r="X84" s="740"/>
      <c r="Y84" s="159" t="s">
        <v>4</v>
      </c>
      <c r="Z84" s="176" t="s">
        <v>100</v>
      </c>
      <c r="AA84" s="159" t="s">
        <v>36</v>
      </c>
      <c r="AB84" s="163" t="s">
        <v>319</v>
      </c>
    </row>
    <row r="85" spans="1:28" ht="63" x14ac:dyDescent="0.25">
      <c r="A85" s="620"/>
      <c r="B85" s="620"/>
      <c r="C85" s="620"/>
      <c r="D85" s="623"/>
      <c r="E85" s="626"/>
      <c r="F85" s="630"/>
      <c r="G85" s="667"/>
      <c r="H85" s="667"/>
      <c r="I85" s="737"/>
      <c r="J85" s="731"/>
      <c r="K85" s="669"/>
      <c r="L85" s="774"/>
      <c r="M85" s="157" t="s">
        <v>87</v>
      </c>
      <c r="N85" s="662"/>
      <c r="O85" s="158">
        <v>2</v>
      </c>
      <c r="P85" s="703"/>
      <c r="Q85" s="693"/>
      <c r="R85" s="701"/>
      <c r="S85" s="684"/>
      <c r="T85" s="751"/>
      <c r="U85" s="677"/>
      <c r="V85" s="677"/>
      <c r="W85" s="648"/>
      <c r="X85" s="740"/>
      <c r="Y85" s="159" t="s">
        <v>28</v>
      </c>
      <c r="Z85" s="176" t="s">
        <v>583</v>
      </c>
      <c r="AA85" s="159" t="s">
        <v>28</v>
      </c>
      <c r="AB85" s="163" t="s">
        <v>423</v>
      </c>
    </row>
    <row r="86" spans="1:28" ht="90.75" thickBot="1" x14ac:dyDescent="0.3">
      <c r="A86" s="621"/>
      <c r="B86" s="621"/>
      <c r="C86" s="621"/>
      <c r="D86" s="624"/>
      <c r="E86" s="639"/>
      <c r="F86" s="640"/>
      <c r="G86" s="772"/>
      <c r="H86" s="772"/>
      <c r="I86" s="738"/>
      <c r="J86" s="777"/>
      <c r="K86" s="670"/>
      <c r="L86" s="775"/>
      <c r="M86" s="164" t="s">
        <v>91</v>
      </c>
      <c r="N86" s="663"/>
      <c r="O86" s="165">
        <v>3</v>
      </c>
      <c r="P86" s="704"/>
      <c r="Q86" s="694"/>
      <c r="R86" s="702"/>
      <c r="S86" s="685"/>
      <c r="T86" s="752"/>
      <c r="U86" s="678"/>
      <c r="V86" s="678"/>
      <c r="W86" s="649"/>
      <c r="X86" s="741"/>
      <c r="Y86" s="166" t="s">
        <v>29</v>
      </c>
      <c r="Z86" s="174" t="s">
        <v>100</v>
      </c>
      <c r="AA86" s="166" t="s">
        <v>29</v>
      </c>
      <c r="AB86" s="168" t="s">
        <v>316</v>
      </c>
    </row>
  </sheetData>
  <mergeCells count="295">
    <mergeCell ref="W77:W81"/>
    <mergeCell ref="X67:X71"/>
    <mergeCell ref="W57:W61"/>
    <mergeCell ref="X52:X56"/>
    <mergeCell ref="X57:X61"/>
    <mergeCell ref="V57:V61"/>
    <mergeCell ref="U52:U56"/>
    <mergeCell ref="V52:V56"/>
    <mergeCell ref="W52:W56"/>
    <mergeCell ref="X77:X81"/>
    <mergeCell ref="V77:V81"/>
    <mergeCell ref="J62:J66"/>
    <mergeCell ref="N62:N66"/>
    <mergeCell ref="R27:R31"/>
    <mergeCell ref="R32:R36"/>
    <mergeCell ref="S32:S36"/>
    <mergeCell ref="T10:T11"/>
    <mergeCell ref="V62:V66"/>
    <mergeCell ref="W62:W66"/>
    <mergeCell ref="T62:T66"/>
    <mergeCell ref="V12:V16"/>
    <mergeCell ref="W12:W16"/>
    <mergeCell ref="J9:J11"/>
    <mergeCell ref="J12:J16"/>
    <mergeCell ref="J17:J21"/>
    <mergeCell ref="J22:J26"/>
    <mergeCell ref="J27:J31"/>
    <mergeCell ref="J32:J36"/>
    <mergeCell ref="O9:O11"/>
    <mergeCell ref="Q9:R9"/>
    <mergeCell ref="S9:T9"/>
    <mergeCell ref="P27:P31"/>
    <mergeCell ref="N32:N36"/>
    <mergeCell ref="P32:P36"/>
    <mergeCell ref="T32:T36"/>
    <mergeCell ref="Q10:Q11"/>
    <mergeCell ref="S10:S11"/>
    <mergeCell ref="S47:S51"/>
    <mergeCell ref="T47:T51"/>
    <mergeCell ref="R62:R66"/>
    <mergeCell ref="S62:S66"/>
    <mergeCell ref="P62:P66"/>
    <mergeCell ref="R57:R61"/>
    <mergeCell ref="S57:S61"/>
    <mergeCell ref="T57:T61"/>
    <mergeCell ref="P37:P41"/>
    <mergeCell ref="Q27:Q31"/>
    <mergeCell ref="Q32:Q36"/>
    <mergeCell ref="P12:P16"/>
    <mergeCell ref="S22:S26"/>
    <mergeCell ref="T22:T26"/>
    <mergeCell ref="T17:T21"/>
    <mergeCell ref="R22:R26"/>
    <mergeCell ref="P17:P21"/>
    <mergeCell ref="G82:G86"/>
    <mergeCell ref="H82:H86"/>
    <mergeCell ref="K82:K86"/>
    <mergeCell ref="L82:L86"/>
    <mergeCell ref="J77:J81"/>
    <mergeCell ref="N82:N86"/>
    <mergeCell ref="P77:P81"/>
    <mergeCell ref="G77:G81"/>
    <mergeCell ref="H77:H81"/>
    <mergeCell ref="K77:K81"/>
    <mergeCell ref="L77:L81"/>
    <mergeCell ref="N77:N81"/>
    <mergeCell ref="J82:J86"/>
    <mergeCell ref="P82:P86"/>
    <mergeCell ref="L62:L66"/>
    <mergeCell ref="X82:X86"/>
    <mergeCell ref="Q82:Q86"/>
    <mergeCell ref="R82:R86"/>
    <mergeCell ref="S82:S86"/>
    <mergeCell ref="T82:T86"/>
    <mergeCell ref="V82:V86"/>
    <mergeCell ref="W82:W86"/>
    <mergeCell ref="X10:X11"/>
    <mergeCell ref="R42:R46"/>
    <mergeCell ref="S42:S46"/>
    <mergeCell ref="T42:T46"/>
    <mergeCell ref="U42:U46"/>
    <mergeCell ref="S27:S31"/>
    <mergeCell ref="T27:T31"/>
    <mergeCell ref="U27:U31"/>
    <mergeCell ref="V27:V31"/>
    <mergeCell ref="V42:V46"/>
    <mergeCell ref="X12:X16"/>
    <mergeCell ref="W37:W41"/>
    <mergeCell ref="W27:W31"/>
    <mergeCell ref="V32:V36"/>
    <mergeCell ref="W32:W36"/>
    <mergeCell ref="X27:X31"/>
    <mergeCell ref="K67:K71"/>
    <mergeCell ref="U67:U71"/>
    <mergeCell ref="V67:V71"/>
    <mergeCell ref="W67:W71"/>
    <mergeCell ref="T72:T76"/>
    <mergeCell ref="R67:R71"/>
    <mergeCell ref="L67:L71"/>
    <mergeCell ref="J67:J71"/>
    <mergeCell ref="J72:J76"/>
    <mergeCell ref="L72:L76"/>
    <mergeCell ref="Q72:Q76"/>
    <mergeCell ref="S67:S71"/>
    <mergeCell ref="T67:T71"/>
    <mergeCell ref="R72:R76"/>
    <mergeCell ref="S72:S76"/>
    <mergeCell ref="X17:X21"/>
    <mergeCell ref="X22:X26"/>
    <mergeCell ref="U17:U21"/>
    <mergeCell ref="V17:V21"/>
    <mergeCell ref="W17:W21"/>
    <mergeCell ref="V72:V76"/>
    <mergeCell ref="W72:W76"/>
    <mergeCell ref="X72:X76"/>
    <mergeCell ref="X32:X36"/>
    <mergeCell ref="X42:X46"/>
    <mergeCell ref="U47:U51"/>
    <mergeCell ref="X47:X51"/>
    <mergeCell ref="X62:X66"/>
    <mergeCell ref="V47:V51"/>
    <mergeCell ref="W47:W51"/>
    <mergeCell ref="W42:W46"/>
    <mergeCell ref="L52:L56"/>
    <mergeCell ref="U57:U61"/>
    <mergeCell ref="Q62:Q66"/>
    <mergeCell ref="E72:E76"/>
    <mergeCell ref="F72:F76"/>
    <mergeCell ref="G72:G76"/>
    <mergeCell ref="H72:H76"/>
    <mergeCell ref="K72:K76"/>
    <mergeCell ref="Q67:Q71"/>
    <mergeCell ref="U72:U76"/>
    <mergeCell ref="E52:E56"/>
    <mergeCell ref="F52:F56"/>
    <mergeCell ref="G52:G56"/>
    <mergeCell ref="H52:H56"/>
    <mergeCell ref="K52:K56"/>
    <mergeCell ref="E62:E66"/>
    <mergeCell ref="F62:F66"/>
    <mergeCell ref="G62:G66"/>
    <mergeCell ref="H62:H66"/>
    <mergeCell ref="K62:K66"/>
    <mergeCell ref="J52:J56"/>
    <mergeCell ref="J57:J61"/>
    <mergeCell ref="G67:G71"/>
    <mergeCell ref="H67:H71"/>
    <mergeCell ref="G47:G51"/>
    <mergeCell ref="H47:H51"/>
    <mergeCell ref="K47:K51"/>
    <mergeCell ref="L47:L51"/>
    <mergeCell ref="Q42:Q46"/>
    <mergeCell ref="Q47:Q51"/>
    <mergeCell ref="K42:K46"/>
    <mergeCell ref="L42:L46"/>
    <mergeCell ref="J42:J46"/>
    <mergeCell ref="N47:N51"/>
    <mergeCell ref="P47:P51"/>
    <mergeCell ref="N42:N46"/>
    <mergeCell ref="P42:P46"/>
    <mergeCell ref="J47:J51"/>
    <mergeCell ref="G42:G46"/>
    <mergeCell ref="H42:H46"/>
    <mergeCell ref="I42:I86"/>
    <mergeCell ref="P52:P56"/>
    <mergeCell ref="Q57:Q61"/>
    <mergeCell ref="G57:G61"/>
    <mergeCell ref="H57:H61"/>
    <mergeCell ref="K57:K61"/>
    <mergeCell ref="L57:L61"/>
    <mergeCell ref="N57:N61"/>
    <mergeCell ref="U82:U86"/>
    <mergeCell ref="U32:U36"/>
    <mergeCell ref="P57:P61"/>
    <mergeCell ref="U62:U66"/>
    <mergeCell ref="Q52:Q56"/>
    <mergeCell ref="R52:R56"/>
    <mergeCell ref="S52:S56"/>
    <mergeCell ref="N52:N56"/>
    <mergeCell ref="T52:T56"/>
    <mergeCell ref="R47:R51"/>
    <mergeCell ref="U37:U41"/>
    <mergeCell ref="N67:N71"/>
    <mergeCell ref="P67:P71"/>
    <mergeCell ref="N72:N76"/>
    <mergeCell ref="P72:P76"/>
    <mergeCell ref="Q77:Q81"/>
    <mergeCell ref="R77:R81"/>
    <mergeCell ref="S77:S81"/>
    <mergeCell ref="T77:T81"/>
    <mergeCell ref="U77:U81"/>
    <mergeCell ref="N17:N21"/>
    <mergeCell ref="E22:E26"/>
    <mergeCell ref="F22:F26"/>
    <mergeCell ref="G22:G26"/>
    <mergeCell ref="H22:H26"/>
    <mergeCell ref="K22:K26"/>
    <mergeCell ref="L22:L26"/>
    <mergeCell ref="R17:R21"/>
    <mergeCell ref="S17:S21"/>
    <mergeCell ref="N22:N26"/>
    <mergeCell ref="P22:P26"/>
    <mergeCell ref="Q22:Q26"/>
    <mergeCell ref="H9:H11"/>
    <mergeCell ref="I9:I11"/>
    <mergeCell ref="K9:K11"/>
    <mergeCell ref="M8:M11"/>
    <mergeCell ref="N8:N11"/>
    <mergeCell ref="K37:K41"/>
    <mergeCell ref="L37:L41"/>
    <mergeCell ref="V37:V41"/>
    <mergeCell ref="O8:T8"/>
    <mergeCell ref="U22:U26"/>
    <mergeCell ref="V22:V26"/>
    <mergeCell ref="R12:R16"/>
    <mergeCell ref="S12:S16"/>
    <mergeCell ref="T12:T16"/>
    <mergeCell ref="U12:U16"/>
    <mergeCell ref="Q12:Q16"/>
    <mergeCell ref="Q17:Q21"/>
    <mergeCell ref="H12:H16"/>
    <mergeCell ref="K12:K16"/>
    <mergeCell ref="L12:L16"/>
    <mergeCell ref="N27:N31"/>
    <mergeCell ref="H27:H31"/>
    <mergeCell ref="K27:K31"/>
    <mergeCell ref="L27:L31"/>
    <mergeCell ref="G12:G16"/>
    <mergeCell ref="E17:E21"/>
    <mergeCell ref="F17:F21"/>
    <mergeCell ref="E47:E51"/>
    <mergeCell ref="F47:F51"/>
    <mergeCell ref="X37:X41"/>
    <mergeCell ref="J37:J41"/>
    <mergeCell ref="Q37:Q41"/>
    <mergeCell ref="R37:R41"/>
    <mergeCell ref="S37:S41"/>
    <mergeCell ref="T37:T41"/>
    <mergeCell ref="W22:W26"/>
    <mergeCell ref="G27:G31"/>
    <mergeCell ref="I12:I41"/>
    <mergeCell ref="H32:H36"/>
    <mergeCell ref="K32:K36"/>
    <mergeCell ref="L32:L36"/>
    <mergeCell ref="N12:N16"/>
    <mergeCell ref="G32:G36"/>
    <mergeCell ref="G17:G21"/>
    <mergeCell ref="H17:H21"/>
    <mergeCell ref="K17:K21"/>
    <mergeCell ref="L17:L21"/>
    <mergeCell ref="N37:N41"/>
    <mergeCell ref="A12:A86"/>
    <mergeCell ref="B12:B86"/>
    <mergeCell ref="C12:C86"/>
    <mergeCell ref="D12:D86"/>
    <mergeCell ref="E12:E16"/>
    <mergeCell ref="F12:F16"/>
    <mergeCell ref="E57:E61"/>
    <mergeCell ref="F57:F61"/>
    <mergeCell ref="E77:E81"/>
    <mergeCell ref="F77:F81"/>
    <mergeCell ref="E27:E31"/>
    <mergeCell ref="F27:F31"/>
    <mergeCell ref="E32:E36"/>
    <mergeCell ref="F32:F36"/>
    <mergeCell ref="E42:E46"/>
    <mergeCell ref="F42:F46"/>
    <mergeCell ref="E67:E71"/>
    <mergeCell ref="F67:F71"/>
    <mergeCell ref="E82:E86"/>
    <mergeCell ref="F82:F86"/>
    <mergeCell ref="A1:C4"/>
    <mergeCell ref="A6:H6"/>
    <mergeCell ref="D1:Z4"/>
    <mergeCell ref="AA1:AB2"/>
    <mergeCell ref="AA3:AB4"/>
    <mergeCell ref="L6:M6"/>
    <mergeCell ref="U8:X9"/>
    <mergeCell ref="Y8:Z11"/>
    <mergeCell ref="AA8:AB11"/>
    <mergeCell ref="P9:P11"/>
    <mergeCell ref="R10:R11"/>
    <mergeCell ref="A8:A11"/>
    <mergeCell ref="B8:B11"/>
    <mergeCell ref="C8:C11"/>
    <mergeCell ref="D8:D11"/>
    <mergeCell ref="E8:F8"/>
    <mergeCell ref="G8:H8"/>
    <mergeCell ref="I8:K8"/>
    <mergeCell ref="L8:L11"/>
    <mergeCell ref="U10:V10"/>
    <mergeCell ref="W10:W11"/>
    <mergeCell ref="E9:E11"/>
    <mergeCell ref="F9:F11"/>
    <mergeCell ref="G9:G11"/>
  </mergeCells>
  <pageMargins left="0.74803149606299213" right="0.19685039370078741" top="0.35433070866141736" bottom="0.35433070866141736" header="0.15748031496062992" footer="0"/>
  <pageSetup paperSize="5" scale="39"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pageSetUpPr fitToPage="1"/>
  </sheetPr>
  <dimension ref="A1:AE71"/>
  <sheetViews>
    <sheetView showGridLines="0" zoomScale="60" zoomScaleNormal="60" workbookViewId="0">
      <selection activeCell="L6" sqref="L6:M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8" customWidth="1"/>
    <col min="16" max="16" width="11.140625" style="23" bestFit="1" customWidth="1"/>
    <col min="17" max="17" width="6.28515625" style="16" bestFit="1" customWidth="1"/>
    <col min="18" max="18" width="6.7109375" style="16"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42</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709</v>
      </c>
      <c r="M6" s="448"/>
    </row>
    <row r="7" spans="1:31" ht="33.75" thickBot="1" x14ac:dyDescent="0.5"/>
    <row r="8" spans="1:31" ht="39" customHeight="1" x14ac:dyDescent="0.2">
      <c r="A8" s="800" t="s">
        <v>31</v>
      </c>
      <c r="B8" s="800" t="s">
        <v>5</v>
      </c>
      <c r="C8" s="800" t="s">
        <v>6</v>
      </c>
      <c r="D8" s="800" t="s">
        <v>7</v>
      </c>
      <c r="E8" s="802" t="s">
        <v>8</v>
      </c>
      <c r="F8" s="802"/>
      <c r="G8" s="802" t="s">
        <v>14</v>
      </c>
      <c r="H8" s="802"/>
      <c r="I8" s="808" t="s">
        <v>11</v>
      </c>
      <c r="J8" s="809"/>
      <c r="K8" s="810"/>
      <c r="L8" s="800" t="s">
        <v>41</v>
      </c>
      <c r="M8" s="800" t="s">
        <v>13</v>
      </c>
      <c r="N8" s="811" t="s">
        <v>39</v>
      </c>
      <c r="O8" s="802"/>
      <c r="P8" s="802"/>
      <c r="Q8" s="802"/>
      <c r="R8" s="802"/>
      <c r="S8" s="802"/>
      <c r="T8" s="802"/>
      <c r="U8" s="815" t="s">
        <v>21</v>
      </c>
      <c r="V8" s="815"/>
      <c r="W8" s="815"/>
      <c r="X8" s="815"/>
      <c r="Y8" s="803" t="s">
        <v>25</v>
      </c>
      <c r="Z8" s="817"/>
      <c r="AA8" s="803" t="s">
        <v>32</v>
      </c>
      <c r="AB8" s="804"/>
    </row>
    <row r="9" spans="1:31" ht="45.6" customHeight="1" x14ac:dyDescent="0.2">
      <c r="A9" s="801"/>
      <c r="B9" s="801"/>
      <c r="C9" s="801"/>
      <c r="D9" s="801"/>
      <c r="E9" s="807" t="s">
        <v>9</v>
      </c>
      <c r="F9" s="807" t="s">
        <v>10</v>
      </c>
      <c r="G9" s="807" t="s">
        <v>15</v>
      </c>
      <c r="H9" s="807" t="s">
        <v>16</v>
      </c>
      <c r="I9" s="807" t="s">
        <v>12</v>
      </c>
      <c r="J9" s="807" t="s">
        <v>30</v>
      </c>
      <c r="K9" s="807" t="s">
        <v>37</v>
      </c>
      <c r="L9" s="801"/>
      <c r="M9" s="801"/>
      <c r="N9" s="812"/>
      <c r="O9" s="819" t="s">
        <v>35</v>
      </c>
      <c r="P9" s="819" t="s">
        <v>2</v>
      </c>
      <c r="Q9" s="821" t="s">
        <v>20</v>
      </c>
      <c r="R9" s="821"/>
      <c r="S9" s="821" t="s">
        <v>17</v>
      </c>
      <c r="T9" s="821"/>
      <c r="U9" s="816"/>
      <c r="V9" s="816"/>
      <c r="W9" s="816"/>
      <c r="X9" s="816"/>
      <c r="Y9" s="805"/>
      <c r="Z9" s="818"/>
      <c r="AA9" s="805"/>
      <c r="AB9" s="806"/>
      <c r="AC9" s="2"/>
      <c r="AD9" s="2"/>
      <c r="AE9" s="2"/>
    </row>
    <row r="10" spans="1:31" ht="29.45" customHeight="1" thickBot="1" x14ac:dyDescent="0.25">
      <c r="A10" s="801"/>
      <c r="B10" s="801"/>
      <c r="C10" s="801"/>
      <c r="D10" s="801"/>
      <c r="E10" s="801"/>
      <c r="F10" s="801"/>
      <c r="G10" s="801"/>
      <c r="H10" s="801"/>
      <c r="I10" s="801"/>
      <c r="J10" s="801"/>
      <c r="K10" s="801"/>
      <c r="L10" s="801"/>
      <c r="M10" s="801"/>
      <c r="N10" s="812"/>
      <c r="O10" s="819"/>
      <c r="P10" s="819"/>
      <c r="Q10" s="807" t="s">
        <v>0</v>
      </c>
      <c r="R10" s="807" t="s">
        <v>1</v>
      </c>
      <c r="S10" s="822" t="s">
        <v>19</v>
      </c>
      <c r="T10" s="822" t="s">
        <v>18</v>
      </c>
      <c r="U10" s="813" t="s">
        <v>22</v>
      </c>
      <c r="V10" s="814"/>
      <c r="W10" s="807" t="s">
        <v>23</v>
      </c>
      <c r="X10" s="824" t="s">
        <v>24</v>
      </c>
      <c r="Y10" s="805"/>
      <c r="Z10" s="818"/>
      <c r="AA10" s="805"/>
      <c r="AB10" s="806"/>
      <c r="AC10" s="1"/>
      <c r="AD10" s="1"/>
      <c r="AE10" s="1"/>
    </row>
    <row r="11" spans="1:31" ht="57" customHeight="1" thickBot="1" x14ac:dyDescent="0.25">
      <c r="A11" s="801"/>
      <c r="B11" s="801"/>
      <c r="C11" s="801"/>
      <c r="D11" s="801"/>
      <c r="E11" s="801"/>
      <c r="F11" s="801"/>
      <c r="G11" s="801"/>
      <c r="H11" s="801"/>
      <c r="I11" s="801"/>
      <c r="J11" s="801"/>
      <c r="K11" s="801"/>
      <c r="L11" s="801"/>
      <c r="M11" s="801"/>
      <c r="N11" s="812"/>
      <c r="O11" s="820"/>
      <c r="P11" s="820"/>
      <c r="Q11" s="801"/>
      <c r="R11" s="801"/>
      <c r="S11" s="823"/>
      <c r="T11" s="823"/>
      <c r="U11" s="185" t="s">
        <v>33</v>
      </c>
      <c r="V11" s="186" t="s">
        <v>34</v>
      </c>
      <c r="W11" s="801"/>
      <c r="X11" s="825"/>
      <c r="Y11" s="805"/>
      <c r="Z11" s="818"/>
      <c r="AA11" s="805"/>
      <c r="AB11" s="806"/>
      <c r="AC11" s="1"/>
      <c r="AD11" s="1"/>
      <c r="AE11" s="1"/>
    </row>
    <row r="12" spans="1:31" ht="45" customHeight="1" x14ac:dyDescent="0.2">
      <c r="A12" s="419" t="s">
        <v>43</v>
      </c>
      <c r="B12" s="419" t="s">
        <v>597</v>
      </c>
      <c r="C12" s="419" t="s">
        <v>598</v>
      </c>
      <c r="D12" s="483" t="s">
        <v>599</v>
      </c>
      <c r="E12" s="376" t="s">
        <v>44</v>
      </c>
      <c r="F12" s="351"/>
      <c r="G12" s="351">
        <v>7</v>
      </c>
      <c r="H12" s="354">
        <v>8</v>
      </c>
      <c r="I12" s="401" t="s">
        <v>45</v>
      </c>
      <c r="J12" s="550"/>
      <c r="K12" s="407" t="s">
        <v>374</v>
      </c>
      <c r="L12" s="407" t="s">
        <v>406</v>
      </c>
      <c r="M12" s="7" t="s">
        <v>616</v>
      </c>
      <c r="N12" s="340" t="s">
        <v>98</v>
      </c>
      <c r="O12" s="30">
        <v>6</v>
      </c>
      <c r="P12" s="394">
        <f>((O12*0.6)+(O13*0.1)+(O14*0.1)+(O15*0.1)+(O16*0.1))</f>
        <v>4.8</v>
      </c>
      <c r="Q12" s="568">
        <v>2</v>
      </c>
      <c r="R12" s="571">
        <v>5</v>
      </c>
      <c r="S12" s="534">
        <f>P12*Q12*R12</f>
        <v>48</v>
      </c>
      <c r="T12" s="373" t="str">
        <f>+IF(S12&gt;100,"Riesgo_INTOLERABLE",IF(AND(S12&gt;65,S12&lt;=100),"Riesgo_IMPORTANTE",IF(AND(S12&gt;37,S12&lt;=65),"Riesgo_MODERADO",IF(AND(S12&gt;16,S12&lt;=37),"Riesgo_TOLERABLE",IF(AND(S12&gt;=15),"Riesgo_BAJO")))))</f>
        <v>Riesgo_MODERADO</v>
      </c>
      <c r="U12" s="328">
        <f>G12/122*1</f>
        <v>5.737704918032787E-2</v>
      </c>
      <c r="V12" s="369">
        <v>1</v>
      </c>
      <c r="W12" s="370">
        <f>S12*V12</f>
        <v>48</v>
      </c>
      <c r="X12" s="331" t="str">
        <f>+IF(W12&gt;=500,"ALTO",IF(AND(W12&gt;325,W12&lt;=499),"MEDIO",IF(AND(W12&gt;1,W12&lt;=324),"BAJO",)))</f>
        <v>BAJO</v>
      </c>
      <c r="Y12" s="13" t="s">
        <v>26</v>
      </c>
      <c r="Z12" s="4" t="s">
        <v>100</v>
      </c>
      <c r="AA12" s="13" t="s">
        <v>26</v>
      </c>
      <c r="AB12" s="5"/>
    </row>
    <row r="13" spans="1:31" ht="24" customHeight="1" x14ac:dyDescent="0.25">
      <c r="A13" s="420"/>
      <c r="B13" s="420"/>
      <c r="C13" s="420"/>
      <c r="D13" s="484"/>
      <c r="E13" s="377"/>
      <c r="F13" s="352"/>
      <c r="G13" s="352"/>
      <c r="H13" s="355"/>
      <c r="I13" s="402"/>
      <c r="J13" s="551"/>
      <c r="K13" s="408"/>
      <c r="L13" s="408"/>
      <c r="M13" s="8" t="s">
        <v>53</v>
      </c>
      <c r="N13" s="341"/>
      <c r="O13" s="10">
        <v>1</v>
      </c>
      <c r="P13" s="343"/>
      <c r="Q13" s="569"/>
      <c r="R13" s="572"/>
      <c r="S13" s="535"/>
      <c r="T13" s="374"/>
      <c r="U13" s="537"/>
      <c r="V13" s="430"/>
      <c r="W13" s="539"/>
      <c r="X13" s="332"/>
      <c r="Y13" s="11" t="s">
        <v>27</v>
      </c>
      <c r="Z13" s="3" t="s">
        <v>100</v>
      </c>
      <c r="AA13" s="11" t="s">
        <v>27</v>
      </c>
      <c r="AB13" s="6"/>
    </row>
    <row r="14" spans="1:31" ht="37.5" customHeight="1" x14ac:dyDescent="0.25">
      <c r="A14" s="420"/>
      <c r="B14" s="420"/>
      <c r="C14" s="420"/>
      <c r="D14" s="484"/>
      <c r="E14" s="377"/>
      <c r="F14" s="352"/>
      <c r="G14" s="352"/>
      <c r="H14" s="355"/>
      <c r="I14" s="402"/>
      <c r="J14" s="551"/>
      <c r="K14" s="408"/>
      <c r="L14" s="408"/>
      <c r="M14" s="8" t="s">
        <v>54</v>
      </c>
      <c r="N14" s="341"/>
      <c r="O14" s="10">
        <v>6</v>
      </c>
      <c r="P14" s="343"/>
      <c r="Q14" s="569"/>
      <c r="R14" s="572"/>
      <c r="S14" s="535"/>
      <c r="T14" s="374"/>
      <c r="U14" s="537"/>
      <c r="V14" s="430"/>
      <c r="W14" s="539"/>
      <c r="X14" s="332"/>
      <c r="Y14" s="11" t="s">
        <v>3</v>
      </c>
      <c r="Z14" s="31" t="s">
        <v>100</v>
      </c>
      <c r="AA14" s="11" t="s">
        <v>4</v>
      </c>
      <c r="AB14" s="32"/>
    </row>
    <row r="15" spans="1:31" ht="54" x14ac:dyDescent="0.25">
      <c r="A15" s="420"/>
      <c r="B15" s="420"/>
      <c r="C15" s="420"/>
      <c r="D15" s="484"/>
      <c r="E15" s="377"/>
      <c r="F15" s="352"/>
      <c r="G15" s="352"/>
      <c r="H15" s="355"/>
      <c r="I15" s="402"/>
      <c r="J15" s="551"/>
      <c r="K15" s="408"/>
      <c r="L15" s="408"/>
      <c r="M15" s="8" t="s">
        <v>55</v>
      </c>
      <c r="N15" s="341"/>
      <c r="O15" s="10">
        <v>2</v>
      </c>
      <c r="P15" s="343"/>
      <c r="Q15" s="569"/>
      <c r="R15" s="572"/>
      <c r="S15" s="535"/>
      <c r="T15" s="374"/>
      <c r="U15" s="537"/>
      <c r="V15" s="430"/>
      <c r="W15" s="539"/>
      <c r="X15" s="332"/>
      <c r="Y15" s="11" t="s">
        <v>28</v>
      </c>
      <c r="Z15" s="31" t="s">
        <v>100</v>
      </c>
      <c r="AA15" s="11" t="s">
        <v>28</v>
      </c>
      <c r="AB15" s="32" t="s">
        <v>371</v>
      </c>
    </row>
    <row r="16" spans="1:31" ht="23.25" customHeight="1" thickBot="1" x14ac:dyDescent="0.3">
      <c r="A16" s="420"/>
      <c r="B16" s="420"/>
      <c r="C16" s="420"/>
      <c r="D16" s="484"/>
      <c r="E16" s="377"/>
      <c r="F16" s="352"/>
      <c r="G16" s="352"/>
      <c r="H16" s="355"/>
      <c r="I16" s="402"/>
      <c r="J16" s="552"/>
      <c r="K16" s="409"/>
      <c r="L16" s="409"/>
      <c r="M16" s="9" t="s">
        <v>123</v>
      </c>
      <c r="N16" s="342"/>
      <c r="O16" s="33">
        <v>3</v>
      </c>
      <c r="P16" s="344"/>
      <c r="Q16" s="570"/>
      <c r="R16" s="573"/>
      <c r="S16" s="536"/>
      <c r="T16" s="375"/>
      <c r="U16" s="538"/>
      <c r="V16" s="431"/>
      <c r="W16" s="540"/>
      <c r="X16" s="333"/>
      <c r="Y16" s="14" t="s">
        <v>29</v>
      </c>
      <c r="Z16" s="39" t="s">
        <v>100</v>
      </c>
      <c r="AA16" s="14" t="s">
        <v>29</v>
      </c>
      <c r="AB16" s="115" t="s">
        <v>370</v>
      </c>
    </row>
    <row r="17" spans="1:29" s="17" customFormat="1" ht="29.25" customHeight="1" x14ac:dyDescent="0.2">
      <c r="A17" s="420"/>
      <c r="B17" s="420"/>
      <c r="C17" s="420"/>
      <c r="D17" s="484"/>
      <c r="E17" s="376" t="s">
        <v>44</v>
      </c>
      <c r="F17" s="519"/>
      <c r="G17" s="351">
        <v>7</v>
      </c>
      <c r="H17" s="354">
        <v>8</v>
      </c>
      <c r="I17" s="402"/>
      <c r="J17" s="521"/>
      <c r="K17" s="334" t="s">
        <v>369</v>
      </c>
      <c r="L17" s="410" t="s">
        <v>368</v>
      </c>
      <c r="M17" s="7" t="s">
        <v>59</v>
      </c>
      <c r="N17" s="340" t="s">
        <v>98</v>
      </c>
      <c r="O17" s="30">
        <v>3</v>
      </c>
      <c r="P17" s="394">
        <f>((O17*0.6)+(O18*0.1)+(O19*0.1)+(O20*0.1)+(O21*0.1))</f>
        <v>2.4000000000000004</v>
      </c>
      <c r="Q17" s="473">
        <v>2</v>
      </c>
      <c r="R17" s="476">
        <v>3</v>
      </c>
      <c r="S17" s="534">
        <f>P17*Q17*R17</f>
        <v>14.400000000000002</v>
      </c>
      <c r="T17" s="385" t="s">
        <v>122</v>
      </c>
      <c r="U17" s="328">
        <f>G17/122*1</f>
        <v>5.737704918032787E-2</v>
      </c>
      <c r="V17" s="369">
        <v>1</v>
      </c>
      <c r="W17" s="370">
        <f>S17*V17</f>
        <v>14.400000000000002</v>
      </c>
      <c r="X17" s="331" t="str">
        <f>+IF(W17&gt;=500,"ALTO",IF(AND(W17&gt;325,W17&lt;=499),"MEDIO",IF(AND(W17&gt;1,W17&lt;=324),"BAJO",)))</f>
        <v>BAJO</v>
      </c>
      <c r="Y17" s="13" t="s">
        <v>26</v>
      </c>
      <c r="Z17" s="4" t="s">
        <v>100</v>
      </c>
      <c r="AA17" s="13" t="s">
        <v>26</v>
      </c>
      <c r="AB17" s="28"/>
    </row>
    <row r="18" spans="1:29" s="17" customFormat="1" ht="30" customHeight="1" x14ac:dyDescent="0.25">
      <c r="A18" s="420"/>
      <c r="B18" s="420"/>
      <c r="C18" s="420"/>
      <c r="D18" s="484"/>
      <c r="E18" s="377"/>
      <c r="F18" s="520"/>
      <c r="G18" s="352"/>
      <c r="H18" s="355"/>
      <c r="I18" s="402"/>
      <c r="J18" s="522"/>
      <c r="K18" s="335"/>
      <c r="L18" s="411"/>
      <c r="M18" s="8" t="s">
        <v>60</v>
      </c>
      <c r="N18" s="341"/>
      <c r="O18" s="10">
        <v>1</v>
      </c>
      <c r="P18" s="343"/>
      <c r="Q18" s="530"/>
      <c r="R18" s="532"/>
      <c r="S18" s="535"/>
      <c r="T18" s="386"/>
      <c r="U18" s="537"/>
      <c r="V18" s="430"/>
      <c r="W18" s="539"/>
      <c r="X18" s="332"/>
      <c r="Y18" s="11" t="s">
        <v>27</v>
      </c>
      <c r="Z18" s="3" t="s">
        <v>100</v>
      </c>
      <c r="AA18" s="11" t="s">
        <v>27</v>
      </c>
      <c r="AB18" s="29"/>
    </row>
    <row r="19" spans="1:29" s="17" customFormat="1" ht="69.75" customHeight="1" x14ac:dyDescent="0.25">
      <c r="A19" s="420"/>
      <c r="B19" s="420"/>
      <c r="C19" s="420"/>
      <c r="D19" s="484"/>
      <c r="E19" s="377"/>
      <c r="F19" s="520"/>
      <c r="G19" s="352"/>
      <c r="H19" s="355"/>
      <c r="I19" s="402"/>
      <c r="J19" s="522"/>
      <c r="K19" s="335"/>
      <c r="L19" s="411"/>
      <c r="M19" s="31" t="s">
        <v>142</v>
      </c>
      <c r="N19" s="341"/>
      <c r="O19" s="10">
        <v>2</v>
      </c>
      <c r="P19" s="343"/>
      <c r="Q19" s="530"/>
      <c r="R19" s="532"/>
      <c r="S19" s="535"/>
      <c r="T19" s="386"/>
      <c r="U19" s="537"/>
      <c r="V19" s="430"/>
      <c r="W19" s="539"/>
      <c r="X19" s="332"/>
      <c r="Y19" s="11" t="s">
        <v>38</v>
      </c>
      <c r="Z19" s="44" t="s">
        <v>366</v>
      </c>
      <c r="AA19" s="11" t="s">
        <v>4</v>
      </c>
      <c r="AB19" s="32" t="s">
        <v>365</v>
      </c>
    </row>
    <row r="20" spans="1:29" s="17" customFormat="1" ht="54" x14ac:dyDescent="0.25">
      <c r="A20" s="420"/>
      <c r="B20" s="420"/>
      <c r="C20" s="420"/>
      <c r="D20" s="484"/>
      <c r="E20" s="377"/>
      <c r="F20" s="520"/>
      <c r="G20" s="352"/>
      <c r="H20" s="355"/>
      <c r="I20" s="402"/>
      <c r="J20" s="522"/>
      <c r="K20" s="335"/>
      <c r="L20" s="411"/>
      <c r="M20" s="8" t="s">
        <v>143</v>
      </c>
      <c r="N20" s="341"/>
      <c r="O20" s="10">
        <v>1</v>
      </c>
      <c r="P20" s="343"/>
      <c r="Q20" s="530"/>
      <c r="R20" s="532"/>
      <c r="S20" s="535"/>
      <c r="T20" s="386"/>
      <c r="U20" s="537"/>
      <c r="V20" s="430"/>
      <c r="W20" s="539"/>
      <c r="X20" s="332"/>
      <c r="Y20" s="11" t="s">
        <v>28</v>
      </c>
      <c r="Z20" s="36" t="s">
        <v>100</v>
      </c>
      <c r="AA20" s="11" t="s">
        <v>28</v>
      </c>
      <c r="AB20" s="32" t="s">
        <v>364</v>
      </c>
    </row>
    <row r="21" spans="1:29" s="17" customFormat="1" ht="23.25" customHeight="1" thickBot="1" x14ac:dyDescent="0.3">
      <c r="A21" s="420"/>
      <c r="B21" s="420"/>
      <c r="C21" s="420"/>
      <c r="D21" s="484"/>
      <c r="E21" s="377"/>
      <c r="F21" s="520"/>
      <c r="G21" s="352"/>
      <c r="H21" s="355"/>
      <c r="I21" s="402"/>
      <c r="J21" s="523"/>
      <c r="K21" s="360"/>
      <c r="L21" s="412"/>
      <c r="M21" s="9" t="s">
        <v>57</v>
      </c>
      <c r="N21" s="342"/>
      <c r="O21" s="33">
        <v>2</v>
      </c>
      <c r="P21" s="344"/>
      <c r="Q21" s="531"/>
      <c r="R21" s="533"/>
      <c r="S21" s="536"/>
      <c r="T21" s="387"/>
      <c r="U21" s="538"/>
      <c r="V21" s="431"/>
      <c r="W21" s="540"/>
      <c r="X21" s="333"/>
      <c r="Y21" s="14" t="s">
        <v>29</v>
      </c>
      <c r="Z21" s="39" t="s">
        <v>100</v>
      </c>
      <c r="AA21" s="14" t="s">
        <v>29</v>
      </c>
      <c r="AB21" s="35" t="s">
        <v>363</v>
      </c>
    </row>
    <row r="22" spans="1:29" s="17" customFormat="1" ht="34.5" customHeight="1" x14ac:dyDescent="0.2">
      <c r="A22" s="420"/>
      <c r="B22" s="420"/>
      <c r="C22" s="420"/>
      <c r="D22" s="484"/>
      <c r="E22" s="376" t="s">
        <v>44</v>
      </c>
      <c r="F22" s="351"/>
      <c r="G22" s="351">
        <v>7</v>
      </c>
      <c r="H22" s="354">
        <v>8</v>
      </c>
      <c r="I22" s="402"/>
      <c r="J22" s="521"/>
      <c r="K22" s="334" t="s">
        <v>362</v>
      </c>
      <c r="L22" s="337" t="s">
        <v>692</v>
      </c>
      <c r="M22" s="7" t="s">
        <v>61</v>
      </c>
      <c r="N22" s="340" t="s">
        <v>98</v>
      </c>
      <c r="O22" s="30">
        <v>4</v>
      </c>
      <c r="P22" s="394">
        <f>((O22*0.6)+(O23*0.1)+(O24*0.1)+(O25*0.1)+(O26*0.1))</f>
        <v>3.5000000000000004</v>
      </c>
      <c r="Q22" s="473">
        <v>2</v>
      </c>
      <c r="R22" s="476">
        <v>4</v>
      </c>
      <c r="S22" s="534">
        <f>P22*Q22*R22</f>
        <v>28.000000000000004</v>
      </c>
      <c r="T22" s="366" t="str">
        <f>+IF(S22&gt;100,"Riesgo_INTOLERABLE",IF(AND(S22&gt;65,S22&lt;=100),"Riesgo_IMPORTANTE",IF(AND(S22&gt;37,S22&lt;=65),"Riesgo_MODERADO",IF(AND(S22&gt;16,S22&lt;=37),"Riesgo_TOLERABLE",IF(AND(S22&gt;=15),"Riesgo_BAJO")))))</f>
        <v>Riesgo_TOLERABLE</v>
      </c>
      <c r="U22" s="328">
        <f>G22/122*1</f>
        <v>5.737704918032787E-2</v>
      </c>
      <c r="V22" s="369">
        <v>1</v>
      </c>
      <c r="W22" s="370">
        <f>S22*V22</f>
        <v>28.000000000000004</v>
      </c>
      <c r="X22" s="826" t="s">
        <v>125</v>
      </c>
      <c r="Y22" s="13" t="s">
        <v>26</v>
      </c>
      <c r="Z22" s="4" t="s">
        <v>100</v>
      </c>
      <c r="AA22" s="13" t="s">
        <v>26</v>
      </c>
      <c r="AB22" s="28"/>
    </row>
    <row r="23" spans="1:29" s="17" customFormat="1" ht="37.5" customHeight="1" x14ac:dyDescent="0.25">
      <c r="A23" s="420"/>
      <c r="B23" s="420"/>
      <c r="C23" s="420"/>
      <c r="D23" s="484"/>
      <c r="E23" s="377"/>
      <c r="F23" s="352"/>
      <c r="G23" s="352"/>
      <c r="H23" s="355"/>
      <c r="I23" s="402"/>
      <c r="J23" s="522"/>
      <c r="K23" s="335"/>
      <c r="L23" s="383"/>
      <c r="M23" s="8" t="s">
        <v>62</v>
      </c>
      <c r="N23" s="341"/>
      <c r="O23" s="10">
        <v>1</v>
      </c>
      <c r="P23" s="343"/>
      <c r="Q23" s="530"/>
      <c r="R23" s="532"/>
      <c r="S23" s="535"/>
      <c r="T23" s="367"/>
      <c r="U23" s="537"/>
      <c r="V23" s="430"/>
      <c r="W23" s="539"/>
      <c r="X23" s="827"/>
      <c r="Y23" s="11" t="s">
        <v>27</v>
      </c>
      <c r="Z23" s="3" t="s">
        <v>100</v>
      </c>
      <c r="AA23" s="11" t="s">
        <v>27</v>
      </c>
      <c r="AB23" s="29"/>
    </row>
    <row r="24" spans="1:29" s="17" customFormat="1" ht="63" customHeight="1" x14ac:dyDescent="0.25">
      <c r="A24" s="420"/>
      <c r="B24" s="420"/>
      <c r="C24" s="420"/>
      <c r="D24" s="484"/>
      <c r="E24" s="377"/>
      <c r="F24" s="352"/>
      <c r="G24" s="352"/>
      <c r="H24" s="355"/>
      <c r="I24" s="402"/>
      <c r="J24" s="522"/>
      <c r="K24" s="335"/>
      <c r="L24" s="383"/>
      <c r="M24" s="8" t="s">
        <v>148</v>
      </c>
      <c r="N24" s="341"/>
      <c r="O24" s="10">
        <v>6</v>
      </c>
      <c r="P24" s="343"/>
      <c r="Q24" s="530"/>
      <c r="R24" s="532"/>
      <c r="S24" s="535"/>
      <c r="T24" s="367"/>
      <c r="U24" s="537"/>
      <c r="V24" s="430"/>
      <c r="W24" s="539"/>
      <c r="X24" s="827"/>
      <c r="Y24" s="11" t="s">
        <v>4</v>
      </c>
      <c r="Z24" s="44" t="s">
        <v>386</v>
      </c>
      <c r="AA24" s="11" t="s">
        <v>36</v>
      </c>
      <c r="AB24" s="32" t="s">
        <v>694</v>
      </c>
    </row>
    <row r="25" spans="1:29" s="17" customFormat="1" ht="58.5" customHeight="1" x14ac:dyDescent="0.25">
      <c r="A25" s="420"/>
      <c r="B25" s="420"/>
      <c r="C25" s="420"/>
      <c r="D25" s="484"/>
      <c r="E25" s="377"/>
      <c r="F25" s="352"/>
      <c r="G25" s="352"/>
      <c r="H25" s="355"/>
      <c r="I25" s="402"/>
      <c r="J25" s="522"/>
      <c r="K25" s="335"/>
      <c r="L25" s="383"/>
      <c r="M25" s="8" t="s">
        <v>64</v>
      </c>
      <c r="N25" s="341"/>
      <c r="O25" s="10">
        <v>2</v>
      </c>
      <c r="P25" s="343"/>
      <c r="Q25" s="530"/>
      <c r="R25" s="532"/>
      <c r="S25" s="535"/>
      <c r="T25" s="367"/>
      <c r="U25" s="537"/>
      <c r="V25" s="430"/>
      <c r="W25" s="539"/>
      <c r="X25" s="827"/>
      <c r="Y25" s="11" t="s">
        <v>28</v>
      </c>
      <c r="Z25" s="44" t="s">
        <v>100</v>
      </c>
      <c r="AA25" s="11" t="s">
        <v>28</v>
      </c>
      <c r="AB25" s="32" t="s">
        <v>693</v>
      </c>
    </row>
    <row r="26" spans="1:29" s="17" customFormat="1" ht="61.15" customHeight="1" thickBot="1" x14ac:dyDescent="0.3">
      <c r="A26" s="420"/>
      <c r="B26" s="420"/>
      <c r="C26" s="420"/>
      <c r="D26" s="484"/>
      <c r="E26" s="377"/>
      <c r="F26" s="352"/>
      <c r="G26" s="352"/>
      <c r="H26" s="355"/>
      <c r="I26" s="402"/>
      <c r="J26" s="523"/>
      <c r="K26" s="360"/>
      <c r="L26" s="482"/>
      <c r="M26" s="9" t="s">
        <v>56</v>
      </c>
      <c r="N26" s="342"/>
      <c r="O26" s="33">
        <v>2</v>
      </c>
      <c r="P26" s="344"/>
      <c r="Q26" s="531"/>
      <c r="R26" s="533"/>
      <c r="S26" s="536"/>
      <c r="T26" s="368"/>
      <c r="U26" s="538"/>
      <c r="V26" s="431"/>
      <c r="W26" s="540"/>
      <c r="X26" s="828"/>
      <c r="Y26" s="14" t="s">
        <v>29</v>
      </c>
      <c r="Z26" s="45" t="s">
        <v>100</v>
      </c>
      <c r="AA26" s="14" t="s">
        <v>29</v>
      </c>
      <c r="AB26" s="35" t="s">
        <v>356</v>
      </c>
    </row>
    <row r="27" spans="1:29" s="17" customFormat="1" ht="61.5" customHeight="1" x14ac:dyDescent="0.2">
      <c r="A27" s="420"/>
      <c r="B27" s="420"/>
      <c r="C27" s="420"/>
      <c r="D27" s="484"/>
      <c r="E27" s="376" t="s">
        <v>44</v>
      </c>
      <c r="F27" s="519"/>
      <c r="G27" s="351">
        <v>7</v>
      </c>
      <c r="H27" s="354">
        <v>8</v>
      </c>
      <c r="I27" s="402"/>
      <c r="J27" s="521"/>
      <c r="K27" s="334" t="s">
        <v>355</v>
      </c>
      <c r="L27" s="337" t="s">
        <v>400</v>
      </c>
      <c r="M27" s="7" t="s">
        <v>66</v>
      </c>
      <c r="N27" s="340" t="s">
        <v>98</v>
      </c>
      <c r="O27" s="30">
        <v>6</v>
      </c>
      <c r="P27" s="394">
        <f>((O27*0.6)+(O28*0.1)+(O29*0.1)+(O30*0.1)+(O31*0.1))</f>
        <v>5.8999999999999986</v>
      </c>
      <c r="Q27" s="473">
        <v>2</v>
      </c>
      <c r="R27" s="476">
        <v>3</v>
      </c>
      <c r="S27" s="534">
        <f>P27*Q27*R27</f>
        <v>35.399999999999991</v>
      </c>
      <c r="T27" s="366" t="str">
        <f>+IF(S27&gt;100,"Riesgo_ INTOLERABLE",IF(AND(S27&gt;65,S27&lt;=100),"Riesgo_ IMPORTANTE",IF(AND(S27&gt;37,S27&lt;=65),"Riesgo_ MODERADO",IF(AND(S27&gt;16,S27&lt;=37),"Riesgo_ TOLERABLE",IF(AND(S27&gt;=15),"Riesgo_BAJO")))))</f>
        <v>Riesgo_ TOLERABLE</v>
      </c>
      <c r="U27" s="328">
        <f>G27/112*1</f>
        <v>6.25E-2</v>
      </c>
      <c r="V27" s="369">
        <v>1</v>
      </c>
      <c r="W27" s="370">
        <f>S27*V27</f>
        <v>35.399999999999991</v>
      </c>
      <c r="X27" s="331" t="str">
        <f>+IF(W27&gt;=500,"ALTO",IF(AND(W27&gt;325,W27&lt;=499),"MEDIO",IF(AND(W27&gt;1,W27&lt;=324),"BAJO",)))</f>
        <v>BAJO</v>
      </c>
      <c r="Y27" s="13" t="s">
        <v>26</v>
      </c>
      <c r="Z27" s="114" t="s">
        <v>100</v>
      </c>
      <c r="AA27" s="13" t="s">
        <v>26</v>
      </c>
      <c r="AB27" s="32"/>
    </row>
    <row r="28" spans="1:29" s="17" customFormat="1" ht="41.25" customHeight="1" x14ac:dyDescent="0.25">
      <c r="A28" s="420"/>
      <c r="B28" s="420"/>
      <c r="C28" s="420"/>
      <c r="D28" s="484"/>
      <c r="E28" s="377"/>
      <c r="F28" s="520"/>
      <c r="G28" s="352"/>
      <c r="H28" s="355"/>
      <c r="I28" s="402"/>
      <c r="J28" s="522"/>
      <c r="K28" s="335"/>
      <c r="L28" s="383"/>
      <c r="M28" s="8" t="s">
        <v>67</v>
      </c>
      <c r="N28" s="341"/>
      <c r="O28" s="10">
        <v>5</v>
      </c>
      <c r="P28" s="343"/>
      <c r="Q28" s="530"/>
      <c r="R28" s="532"/>
      <c r="S28" s="535"/>
      <c r="T28" s="367"/>
      <c r="U28" s="537"/>
      <c r="V28" s="430"/>
      <c r="W28" s="539"/>
      <c r="X28" s="332"/>
      <c r="Y28" s="11" t="s">
        <v>27</v>
      </c>
      <c r="Z28" s="37" t="s">
        <v>100</v>
      </c>
      <c r="AA28" s="11" t="s">
        <v>27</v>
      </c>
      <c r="AB28" s="29"/>
    </row>
    <row r="29" spans="1:29" s="17" customFormat="1" ht="47.25" customHeight="1" x14ac:dyDescent="0.25">
      <c r="A29" s="420"/>
      <c r="B29" s="420"/>
      <c r="C29" s="420"/>
      <c r="D29" s="484"/>
      <c r="E29" s="377"/>
      <c r="F29" s="520"/>
      <c r="G29" s="352"/>
      <c r="H29" s="355"/>
      <c r="I29" s="402"/>
      <c r="J29" s="522"/>
      <c r="K29" s="335"/>
      <c r="L29" s="383"/>
      <c r="M29" s="8" t="s">
        <v>68</v>
      </c>
      <c r="N29" s="341"/>
      <c r="O29" s="10">
        <v>6</v>
      </c>
      <c r="P29" s="343"/>
      <c r="Q29" s="530"/>
      <c r="R29" s="532"/>
      <c r="S29" s="535"/>
      <c r="T29" s="367"/>
      <c r="U29" s="537"/>
      <c r="V29" s="430"/>
      <c r="W29" s="539"/>
      <c r="X29" s="332"/>
      <c r="Y29" s="11" t="s">
        <v>4</v>
      </c>
      <c r="Z29" s="31" t="s">
        <v>390</v>
      </c>
      <c r="AA29" s="11" t="s">
        <v>36</v>
      </c>
      <c r="AB29" s="32" t="s">
        <v>389</v>
      </c>
    </row>
    <row r="30" spans="1:29" s="17" customFormat="1" ht="63" customHeight="1" x14ac:dyDescent="0.25">
      <c r="A30" s="420"/>
      <c r="B30" s="420"/>
      <c r="C30" s="420"/>
      <c r="D30" s="484"/>
      <c r="E30" s="377"/>
      <c r="F30" s="520"/>
      <c r="G30" s="352"/>
      <c r="H30" s="355"/>
      <c r="I30" s="402"/>
      <c r="J30" s="522"/>
      <c r="K30" s="335"/>
      <c r="L30" s="383"/>
      <c r="M30" s="8" t="s">
        <v>155</v>
      </c>
      <c r="N30" s="341"/>
      <c r="O30" s="10">
        <v>6</v>
      </c>
      <c r="P30" s="343"/>
      <c r="Q30" s="530"/>
      <c r="R30" s="532"/>
      <c r="S30" s="535"/>
      <c r="T30" s="367"/>
      <c r="U30" s="537"/>
      <c r="V30" s="430"/>
      <c r="W30" s="539"/>
      <c r="X30" s="332"/>
      <c r="Y30" s="11" t="s">
        <v>28</v>
      </c>
      <c r="Z30" s="38" t="s">
        <v>352</v>
      </c>
      <c r="AA30" s="11" t="s">
        <v>28</v>
      </c>
      <c r="AB30" s="32" t="s">
        <v>351</v>
      </c>
    </row>
    <row r="31" spans="1:29" s="17" customFormat="1" ht="16.5" customHeight="1" thickBot="1" x14ac:dyDescent="0.3">
      <c r="A31" s="420"/>
      <c r="B31" s="420"/>
      <c r="C31" s="420"/>
      <c r="D31" s="484"/>
      <c r="E31" s="377"/>
      <c r="F31" s="520"/>
      <c r="G31" s="352"/>
      <c r="H31" s="355"/>
      <c r="I31" s="402"/>
      <c r="J31" s="523"/>
      <c r="K31" s="336"/>
      <c r="L31" s="384"/>
      <c r="M31" s="9" t="s">
        <v>69</v>
      </c>
      <c r="N31" s="342"/>
      <c r="O31" s="33">
        <v>6</v>
      </c>
      <c r="P31" s="344"/>
      <c r="Q31" s="531"/>
      <c r="R31" s="533"/>
      <c r="S31" s="536"/>
      <c r="T31" s="368"/>
      <c r="U31" s="538"/>
      <c r="V31" s="431"/>
      <c r="W31" s="540"/>
      <c r="X31" s="333"/>
      <c r="Y31" s="14" t="s">
        <v>29</v>
      </c>
      <c r="Z31" s="44" t="s">
        <v>113</v>
      </c>
      <c r="AA31" s="14" t="s">
        <v>29</v>
      </c>
      <c r="AB31" s="113" t="s">
        <v>114</v>
      </c>
      <c r="AC31" s="42"/>
    </row>
    <row r="32" spans="1:29" s="17" customFormat="1" ht="61.5" customHeight="1" x14ac:dyDescent="0.2">
      <c r="A32" s="420"/>
      <c r="B32" s="420"/>
      <c r="C32" s="420"/>
      <c r="D32" s="484"/>
      <c r="E32" s="376" t="s">
        <v>44</v>
      </c>
      <c r="F32" s="519"/>
      <c r="G32" s="351">
        <v>7</v>
      </c>
      <c r="H32" s="354">
        <v>8</v>
      </c>
      <c r="I32" s="402"/>
      <c r="J32" s="521"/>
      <c r="K32" s="334" t="s">
        <v>70</v>
      </c>
      <c r="L32" s="337" t="s">
        <v>401</v>
      </c>
      <c r="M32" s="7" t="s">
        <v>71</v>
      </c>
      <c r="N32" s="340" t="s">
        <v>98</v>
      </c>
      <c r="O32" s="30">
        <v>6</v>
      </c>
      <c r="P32" s="394">
        <f>((O32*0.6)+(O33*0.1)+(O34*0.1)+(O35*0.1)+(O36*0.1))</f>
        <v>5.3000000000000007</v>
      </c>
      <c r="Q32" s="473">
        <v>2</v>
      </c>
      <c r="R32" s="476">
        <v>2</v>
      </c>
      <c r="S32" s="534">
        <f>P32*Q32*R32</f>
        <v>21.200000000000003</v>
      </c>
      <c r="T32" s="366" t="str">
        <f>+IF(S32&gt;100,"Riesgo_ INTOLERABLE",IF(AND(S32&gt;65,S32&lt;=100),"Riesgo_ IMPORTANTE",IF(AND(S32&gt;37,S32&lt;=65),"Riesgo_ MODERADO",IF(AND(S32&gt;16,S32&lt;=37),"Riesgo_ TOLERABLE",IF(AND(S32&gt;=15),"Riesgo_BAJO")))))</f>
        <v>Riesgo_ TOLERABLE</v>
      </c>
      <c r="U32" s="328">
        <f>G32/122*1</f>
        <v>5.737704918032787E-2</v>
      </c>
      <c r="V32" s="369">
        <v>1</v>
      </c>
      <c r="W32" s="370">
        <f>S32*V32</f>
        <v>21.200000000000003</v>
      </c>
      <c r="X32" s="826" t="s">
        <v>125</v>
      </c>
      <c r="Y32" s="13" t="s">
        <v>26</v>
      </c>
      <c r="Z32" s="4" t="s">
        <v>100</v>
      </c>
      <c r="AA32" s="13" t="s">
        <v>26</v>
      </c>
      <c r="AB32" s="110"/>
    </row>
    <row r="33" spans="1:28" s="17" customFormat="1" ht="41.25" customHeight="1" x14ac:dyDescent="0.25">
      <c r="A33" s="420"/>
      <c r="B33" s="420"/>
      <c r="C33" s="420"/>
      <c r="D33" s="484"/>
      <c r="E33" s="377"/>
      <c r="F33" s="520"/>
      <c r="G33" s="352"/>
      <c r="H33" s="355"/>
      <c r="I33" s="402"/>
      <c r="J33" s="522"/>
      <c r="K33" s="335"/>
      <c r="L33" s="383"/>
      <c r="M33" s="8" t="s">
        <v>62</v>
      </c>
      <c r="N33" s="341"/>
      <c r="O33" s="10">
        <v>1</v>
      </c>
      <c r="P33" s="343"/>
      <c r="Q33" s="530"/>
      <c r="R33" s="532"/>
      <c r="S33" s="535"/>
      <c r="T33" s="367"/>
      <c r="U33" s="537"/>
      <c r="V33" s="430"/>
      <c r="W33" s="539"/>
      <c r="X33" s="827"/>
      <c r="Y33" s="11" t="s">
        <v>27</v>
      </c>
      <c r="Z33" s="3" t="s">
        <v>100</v>
      </c>
      <c r="AA33" s="11" t="s">
        <v>27</v>
      </c>
      <c r="AB33" s="29"/>
    </row>
    <row r="34" spans="1:28" s="17" customFormat="1" ht="27" customHeight="1" x14ac:dyDescent="0.25">
      <c r="A34" s="420"/>
      <c r="B34" s="420"/>
      <c r="C34" s="420"/>
      <c r="D34" s="484"/>
      <c r="E34" s="377"/>
      <c r="F34" s="520"/>
      <c r="G34" s="352"/>
      <c r="H34" s="355"/>
      <c r="I34" s="402"/>
      <c r="J34" s="522"/>
      <c r="K34" s="335"/>
      <c r="L34" s="383"/>
      <c r="M34" s="8" t="s">
        <v>72</v>
      </c>
      <c r="N34" s="341"/>
      <c r="O34" s="10">
        <v>6</v>
      </c>
      <c r="P34" s="343"/>
      <c r="Q34" s="530"/>
      <c r="R34" s="532"/>
      <c r="S34" s="535"/>
      <c r="T34" s="367"/>
      <c r="U34" s="537"/>
      <c r="V34" s="430"/>
      <c r="W34" s="539"/>
      <c r="X34" s="827"/>
      <c r="Y34" s="11" t="s">
        <v>4</v>
      </c>
      <c r="Z34" s="31" t="s">
        <v>348</v>
      </c>
      <c r="AA34" s="11" t="s">
        <v>36</v>
      </c>
      <c r="AB34" s="32" t="s">
        <v>347</v>
      </c>
    </row>
    <row r="35" spans="1:28" s="17" customFormat="1" ht="63" customHeight="1" x14ac:dyDescent="0.25">
      <c r="A35" s="420"/>
      <c r="B35" s="420"/>
      <c r="C35" s="420"/>
      <c r="D35" s="484"/>
      <c r="E35" s="377"/>
      <c r="F35" s="520"/>
      <c r="G35" s="352"/>
      <c r="H35" s="355"/>
      <c r="I35" s="402"/>
      <c r="J35" s="522"/>
      <c r="K35" s="335"/>
      <c r="L35" s="383"/>
      <c r="M35" s="8" t="s">
        <v>73</v>
      </c>
      <c r="N35" s="341"/>
      <c r="O35" s="10">
        <v>4</v>
      </c>
      <c r="P35" s="343"/>
      <c r="Q35" s="530"/>
      <c r="R35" s="532"/>
      <c r="S35" s="535"/>
      <c r="T35" s="367"/>
      <c r="U35" s="537"/>
      <c r="V35" s="430"/>
      <c r="W35" s="539"/>
      <c r="X35" s="827"/>
      <c r="Y35" s="11" t="s">
        <v>28</v>
      </c>
      <c r="Z35" s="44" t="s">
        <v>100</v>
      </c>
      <c r="AA35" s="11" t="s">
        <v>28</v>
      </c>
      <c r="AB35" s="32" t="s">
        <v>472</v>
      </c>
    </row>
    <row r="36" spans="1:28" s="17" customFormat="1" ht="37.5" customHeight="1" thickBot="1" x14ac:dyDescent="0.3">
      <c r="A36" s="420"/>
      <c r="B36" s="420"/>
      <c r="C36" s="420"/>
      <c r="D36" s="484"/>
      <c r="E36" s="377"/>
      <c r="F36" s="520"/>
      <c r="G36" s="352"/>
      <c r="H36" s="355"/>
      <c r="I36" s="403"/>
      <c r="J36" s="523"/>
      <c r="K36" s="336"/>
      <c r="L36" s="384"/>
      <c r="M36" s="9" t="s">
        <v>157</v>
      </c>
      <c r="N36" s="342"/>
      <c r="O36" s="33">
        <v>6</v>
      </c>
      <c r="P36" s="344"/>
      <c r="Q36" s="531"/>
      <c r="R36" s="533"/>
      <c r="S36" s="536"/>
      <c r="T36" s="368"/>
      <c r="U36" s="538"/>
      <c r="V36" s="431"/>
      <c r="W36" s="540"/>
      <c r="X36" s="828"/>
      <c r="Y36" s="14" t="s">
        <v>29</v>
      </c>
      <c r="Z36" s="39" t="s">
        <v>100</v>
      </c>
      <c r="AA36" s="14" t="s">
        <v>29</v>
      </c>
      <c r="AB36" s="35" t="s">
        <v>103</v>
      </c>
    </row>
    <row r="37" spans="1:28" s="17" customFormat="1" ht="37.5" customHeight="1" x14ac:dyDescent="0.2">
      <c r="A37" s="420"/>
      <c r="B37" s="420"/>
      <c r="C37" s="420"/>
      <c r="D37" s="484"/>
      <c r="E37" s="191"/>
      <c r="F37" s="194"/>
      <c r="G37" s="189"/>
      <c r="H37" s="190"/>
      <c r="I37" s="193"/>
      <c r="J37" s="503"/>
      <c r="K37" s="504" t="s">
        <v>669</v>
      </c>
      <c r="L37" s="505" t="s">
        <v>685</v>
      </c>
      <c r="M37" s="8" t="s">
        <v>671</v>
      </c>
      <c r="N37" s="506" t="s">
        <v>98</v>
      </c>
      <c r="O37" s="207">
        <v>6</v>
      </c>
      <c r="P37" s="507">
        <f>((O37*0.6)+(O38*0.1)+(O39*0.1)+(O40*0.1)+(O41*0.1))</f>
        <v>4.4000000000000004</v>
      </c>
      <c r="Q37" s="508">
        <v>2</v>
      </c>
      <c r="R37" s="501">
        <v>3</v>
      </c>
      <c r="S37" s="364">
        <f>P37*Q37*R37</f>
        <v>26.400000000000002</v>
      </c>
      <c r="T37" s="385" t="s">
        <v>122</v>
      </c>
      <c r="U37" s="328">
        <f>G37/122*1</f>
        <v>0</v>
      </c>
      <c r="V37" s="369">
        <v>1</v>
      </c>
      <c r="W37" s="370">
        <f>S37*V37</f>
        <v>26.400000000000002</v>
      </c>
      <c r="X37" s="331" t="str">
        <f>+IF(W37&gt;=500,"ALTO",IF(AND(W37&gt;325,W37&lt;=499),"MEDIO",IF(AND(W37&gt;1,W37&lt;=324),"BAJO",)))</f>
        <v>BAJO</v>
      </c>
      <c r="Y37" s="11" t="s">
        <v>26</v>
      </c>
      <c r="Z37" s="209" t="s">
        <v>100</v>
      </c>
      <c r="AA37" s="11" t="s">
        <v>26</v>
      </c>
      <c r="AB37" s="228"/>
    </row>
    <row r="38" spans="1:28" s="17" customFormat="1" ht="37.5" customHeight="1" x14ac:dyDescent="0.25">
      <c r="A38" s="420"/>
      <c r="B38" s="420"/>
      <c r="C38" s="420"/>
      <c r="D38" s="484"/>
      <c r="E38" s="191"/>
      <c r="F38" s="194"/>
      <c r="G38" s="189"/>
      <c r="H38" s="190"/>
      <c r="I38" s="193"/>
      <c r="J38" s="503"/>
      <c r="K38" s="504"/>
      <c r="L38" s="505"/>
      <c r="M38" s="8" t="s">
        <v>62</v>
      </c>
      <c r="N38" s="506"/>
      <c r="O38" s="10">
        <v>2</v>
      </c>
      <c r="P38" s="507"/>
      <c r="Q38" s="509"/>
      <c r="R38" s="502"/>
      <c r="S38" s="364"/>
      <c r="T38" s="386"/>
      <c r="U38" s="329"/>
      <c r="V38" s="329"/>
      <c r="W38" s="371"/>
      <c r="X38" s="332"/>
      <c r="Y38" s="11" t="s">
        <v>27</v>
      </c>
      <c r="Z38" s="209" t="s">
        <v>100</v>
      </c>
      <c r="AA38" s="11" t="s">
        <v>27</v>
      </c>
      <c r="AB38" s="229"/>
    </row>
    <row r="39" spans="1:28" s="17" customFormat="1" ht="37.5" customHeight="1" x14ac:dyDescent="0.25">
      <c r="A39" s="420"/>
      <c r="B39" s="420"/>
      <c r="C39" s="420"/>
      <c r="D39" s="484"/>
      <c r="E39" s="191"/>
      <c r="F39" s="194"/>
      <c r="G39" s="189"/>
      <c r="H39" s="190"/>
      <c r="I39" s="193"/>
      <c r="J39" s="503"/>
      <c r="K39" s="504"/>
      <c r="L39" s="505"/>
      <c r="M39" s="8" t="s">
        <v>642</v>
      </c>
      <c r="N39" s="506"/>
      <c r="O39" s="10">
        <v>2</v>
      </c>
      <c r="P39" s="507"/>
      <c r="Q39" s="509"/>
      <c r="R39" s="502"/>
      <c r="S39" s="364"/>
      <c r="T39" s="386"/>
      <c r="U39" s="329"/>
      <c r="V39" s="329"/>
      <c r="W39" s="371"/>
      <c r="X39" s="332"/>
      <c r="Y39" s="11" t="s">
        <v>4</v>
      </c>
      <c r="Z39" s="210" t="s">
        <v>675</v>
      </c>
      <c r="AA39" s="11" t="s">
        <v>36</v>
      </c>
      <c r="AB39" s="210" t="s">
        <v>686</v>
      </c>
    </row>
    <row r="40" spans="1:28" s="17" customFormat="1" ht="37.5" customHeight="1" x14ac:dyDescent="0.25">
      <c r="A40" s="420"/>
      <c r="B40" s="420"/>
      <c r="C40" s="420"/>
      <c r="D40" s="484"/>
      <c r="E40" s="191"/>
      <c r="F40" s="194"/>
      <c r="G40" s="189"/>
      <c r="H40" s="190"/>
      <c r="I40" s="193"/>
      <c r="J40" s="503"/>
      <c r="K40" s="504"/>
      <c r="L40" s="505"/>
      <c r="M40" s="8" t="s">
        <v>643</v>
      </c>
      <c r="N40" s="506"/>
      <c r="O40" s="10">
        <v>2</v>
      </c>
      <c r="P40" s="507"/>
      <c r="Q40" s="509"/>
      <c r="R40" s="502"/>
      <c r="S40" s="364"/>
      <c r="T40" s="386"/>
      <c r="U40" s="329"/>
      <c r="V40" s="329"/>
      <c r="W40" s="371"/>
      <c r="X40" s="332"/>
      <c r="Y40" s="11" t="s">
        <v>28</v>
      </c>
      <c r="Z40" s="210" t="s">
        <v>673</v>
      </c>
      <c r="AA40" s="11" t="s">
        <v>28</v>
      </c>
      <c r="AB40" s="210" t="s">
        <v>691</v>
      </c>
    </row>
    <row r="41" spans="1:28" s="17" customFormat="1" ht="37.5" customHeight="1" thickBot="1" x14ac:dyDescent="0.3">
      <c r="A41" s="420"/>
      <c r="B41" s="420"/>
      <c r="C41" s="420"/>
      <c r="D41" s="484"/>
      <c r="E41" s="191"/>
      <c r="F41" s="194"/>
      <c r="G41" s="189"/>
      <c r="H41" s="190"/>
      <c r="I41" s="193"/>
      <c r="J41" s="503"/>
      <c r="K41" s="504"/>
      <c r="L41" s="505"/>
      <c r="M41" s="8" t="s">
        <v>672</v>
      </c>
      <c r="N41" s="506"/>
      <c r="O41" s="10">
        <v>2</v>
      </c>
      <c r="P41" s="507"/>
      <c r="Q41" s="509"/>
      <c r="R41" s="502"/>
      <c r="S41" s="364"/>
      <c r="T41" s="387"/>
      <c r="U41" s="330"/>
      <c r="V41" s="330"/>
      <c r="W41" s="372"/>
      <c r="X41" s="333"/>
      <c r="Y41" s="11" t="s">
        <v>29</v>
      </c>
      <c r="Z41" s="210" t="s">
        <v>100</v>
      </c>
      <c r="AA41" s="11" t="s">
        <v>29</v>
      </c>
      <c r="AB41" s="210" t="s">
        <v>690</v>
      </c>
    </row>
    <row r="42" spans="1:28" s="17" customFormat="1" ht="61.5" customHeight="1" x14ac:dyDescent="0.2">
      <c r="A42" s="420"/>
      <c r="B42" s="420"/>
      <c r="C42" s="420"/>
      <c r="D42" s="484"/>
      <c r="E42" s="376" t="s">
        <v>44</v>
      </c>
      <c r="F42" s="519"/>
      <c r="G42" s="351">
        <v>7</v>
      </c>
      <c r="H42" s="354">
        <v>8</v>
      </c>
      <c r="I42" s="389"/>
      <c r="J42" s="521"/>
      <c r="K42" s="524" t="s">
        <v>47</v>
      </c>
      <c r="L42" s="527" t="s">
        <v>410</v>
      </c>
      <c r="M42" s="7" t="s">
        <v>166</v>
      </c>
      <c r="N42" s="340" t="s">
        <v>98</v>
      </c>
      <c r="O42" s="30">
        <v>1</v>
      </c>
      <c r="P42" s="394">
        <f>((O42*0.6)+(O43*0.1)+(O44*0.1)+(O45*0.1)+(O46*0.1))</f>
        <v>1.0999999999999999</v>
      </c>
      <c r="Q42" s="473">
        <v>2</v>
      </c>
      <c r="R42" s="476">
        <v>4</v>
      </c>
      <c r="S42" s="534">
        <f>P42*Q42*R42</f>
        <v>8.7999999999999989</v>
      </c>
      <c r="T42" s="385" t="s">
        <v>122</v>
      </c>
      <c r="U42" s="328">
        <f>G42/122*1</f>
        <v>5.737704918032787E-2</v>
      </c>
      <c r="V42" s="369">
        <v>1</v>
      </c>
      <c r="W42" s="370">
        <f>S42*V42</f>
        <v>8.7999999999999989</v>
      </c>
      <c r="X42" s="331" t="str">
        <f>+IF(W42&gt;=500,"ALTO",IF(AND(W42&gt;325,W42&lt;=499),"MEDIO",IF(AND(W42&gt;1,W42&lt;=324),"BAJO",)))</f>
        <v>BAJO</v>
      </c>
      <c r="Y42" s="13" t="s">
        <v>26</v>
      </c>
      <c r="Z42" s="4" t="s">
        <v>100</v>
      </c>
      <c r="AA42" s="13" t="s">
        <v>26</v>
      </c>
      <c r="AB42" s="22"/>
    </row>
    <row r="43" spans="1:28" s="17" customFormat="1" ht="41.25" customHeight="1" x14ac:dyDescent="0.25">
      <c r="A43" s="420"/>
      <c r="B43" s="420"/>
      <c r="C43" s="420"/>
      <c r="D43" s="484"/>
      <c r="E43" s="377"/>
      <c r="F43" s="520"/>
      <c r="G43" s="352"/>
      <c r="H43" s="355"/>
      <c r="I43" s="389"/>
      <c r="J43" s="522"/>
      <c r="K43" s="525"/>
      <c r="L43" s="528"/>
      <c r="M43" s="8" t="s">
        <v>94</v>
      </c>
      <c r="N43" s="341"/>
      <c r="O43" s="10">
        <v>1</v>
      </c>
      <c r="P43" s="343"/>
      <c r="Q43" s="530"/>
      <c r="R43" s="532"/>
      <c r="S43" s="535"/>
      <c r="T43" s="386"/>
      <c r="U43" s="537"/>
      <c r="V43" s="430"/>
      <c r="W43" s="539"/>
      <c r="X43" s="332"/>
      <c r="Y43" s="11" t="s">
        <v>27</v>
      </c>
      <c r="Z43" s="3" t="s">
        <v>100</v>
      </c>
      <c r="AA43" s="11" t="s">
        <v>27</v>
      </c>
      <c r="AB43" s="29"/>
    </row>
    <row r="44" spans="1:28" s="17" customFormat="1" ht="36.75" customHeight="1" x14ac:dyDescent="0.25">
      <c r="A44" s="420"/>
      <c r="B44" s="420"/>
      <c r="C44" s="420"/>
      <c r="D44" s="484"/>
      <c r="E44" s="377"/>
      <c r="F44" s="520"/>
      <c r="G44" s="352"/>
      <c r="H44" s="355"/>
      <c r="I44" s="389"/>
      <c r="J44" s="522"/>
      <c r="K44" s="525"/>
      <c r="L44" s="528"/>
      <c r="M44" s="8" t="s">
        <v>167</v>
      </c>
      <c r="N44" s="341"/>
      <c r="O44" s="10">
        <v>1</v>
      </c>
      <c r="P44" s="343"/>
      <c r="Q44" s="530"/>
      <c r="R44" s="532"/>
      <c r="S44" s="535"/>
      <c r="T44" s="386"/>
      <c r="U44" s="537"/>
      <c r="V44" s="430"/>
      <c r="W44" s="539"/>
      <c r="X44" s="332"/>
      <c r="Y44" s="11" t="s">
        <v>4</v>
      </c>
      <c r="Z44" s="31" t="s">
        <v>100</v>
      </c>
      <c r="AA44" s="11" t="s">
        <v>36</v>
      </c>
      <c r="AB44" s="19"/>
    </row>
    <row r="45" spans="1:28" s="17" customFormat="1" ht="63" customHeight="1" x14ac:dyDescent="0.25">
      <c r="A45" s="420"/>
      <c r="B45" s="420"/>
      <c r="C45" s="420"/>
      <c r="D45" s="484"/>
      <c r="E45" s="377"/>
      <c r="F45" s="520"/>
      <c r="G45" s="352"/>
      <c r="H45" s="355"/>
      <c r="I45" s="389"/>
      <c r="J45" s="522"/>
      <c r="K45" s="525"/>
      <c r="L45" s="528"/>
      <c r="M45" s="8" t="s">
        <v>55</v>
      </c>
      <c r="N45" s="341"/>
      <c r="O45" s="10">
        <v>1</v>
      </c>
      <c r="P45" s="343"/>
      <c r="Q45" s="530"/>
      <c r="R45" s="532"/>
      <c r="S45" s="535"/>
      <c r="T45" s="386"/>
      <c r="U45" s="537"/>
      <c r="V45" s="430"/>
      <c r="W45" s="539"/>
      <c r="X45" s="332"/>
      <c r="Y45" s="11" t="s">
        <v>28</v>
      </c>
      <c r="Z45" s="31" t="s">
        <v>107</v>
      </c>
      <c r="AA45" s="11" t="s">
        <v>28</v>
      </c>
      <c r="AB45" s="32" t="s">
        <v>108</v>
      </c>
    </row>
    <row r="46" spans="1:28" s="17" customFormat="1" ht="35.25" customHeight="1" thickBot="1" x14ac:dyDescent="0.3">
      <c r="A46" s="420"/>
      <c r="B46" s="420"/>
      <c r="C46" s="420"/>
      <c r="D46" s="484"/>
      <c r="E46" s="377"/>
      <c r="F46" s="520"/>
      <c r="G46" s="352"/>
      <c r="H46" s="355"/>
      <c r="I46" s="389"/>
      <c r="J46" s="523"/>
      <c r="K46" s="526"/>
      <c r="L46" s="529"/>
      <c r="M46" s="9" t="s">
        <v>57</v>
      </c>
      <c r="N46" s="342"/>
      <c r="O46" s="33">
        <v>2</v>
      </c>
      <c r="P46" s="344"/>
      <c r="Q46" s="531"/>
      <c r="R46" s="533"/>
      <c r="S46" s="536"/>
      <c r="T46" s="387"/>
      <c r="U46" s="538"/>
      <c r="V46" s="431"/>
      <c r="W46" s="540"/>
      <c r="X46" s="333"/>
      <c r="Y46" s="14" t="s">
        <v>29</v>
      </c>
      <c r="Z46" s="38" t="s">
        <v>494</v>
      </c>
      <c r="AA46" s="14" t="s">
        <v>29</v>
      </c>
      <c r="AB46" s="20" t="s">
        <v>106</v>
      </c>
    </row>
    <row r="47" spans="1:28" s="17" customFormat="1" ht="61.5" customHeight="1" x14ac:dyDescent="0.2">
      <c r="A47" s="420"/>
      <c r="B47" s="420"/>
      <c r="C47" s="420"/>
      <c r="D47" s="484"/>
      <c r="E47" s="376" t="s">
        <v>44</v>
      </c>
      <c r="F47" s="519"/>
      <c r="G47" s="351">
        <v>7</v>
      </c>
      <c r="H47" s="354">
        <v>8</v>
      </c>
      <c r="I47" s="389"/>
      <c r="J47" s="521"/>
      <c r="K47" s="524" t="s">
        <v>82</v>
      </c>
      <c r="L47" s="527" t="s">
        <v>95</v>
      </c>
      <c r="M47" s="7" t="s">
        <v>83</v>
      </c>
      <c r="N47" s="340" t="s">
        <v>98</v>
      </c>
      <c r="O47" s="30">
        <v>3</v>
      </c>
      <c r="P47" s="394">
        <f>((O47*0.6)+(O48*0.1)+(O49*0.1)+(O50*0.1)+(O51*0.1))</f>
        <v>2.4000000000000004</v>
      </c>
      <c r="Q47" s="473">
        <v>2</v>
      </c>
      <c r="R47" s="476">
        <v>4</v>
      </c>
      <c r="S47" s="534">
        <f>P47*Q47*R47</f>
        <v>19.200000000000003</v>
      </c>
      <c r="T47" s="366" t="str">
        <f>+IF(S47&gt;100,"Riesgo_ INTOLERABLE",IF(AND(S47&gt;65,S47&lt;=100),"Riesgo_ IMPORTANTE",IF(AND(S47&gt;37,S47&lt;=65),"Riesgo_ MODERADO",IF(AND(S47&gt;16,S47&lt;=37),"Riesgo_ TOLERABLE",IF(AND(S47&gt;=15),"Riesgo_BAJO")))))</f>
        <v>Riesgo_ TOLERABLE</v>
      </c>
      <c r="U47" s="328">
        <f>G47/122*1</f>
        <v>5.737704918032787E-2</v>
      </c>
      <c r="V47" s="369">
        <v>1</v>
      </c>
      <c r="W47" s="370">
        <f>S47*V47</f>
        <v>19.200000000000003</v>
      </c>
      <c r="X47" s="331" t="str">
        <f>+IF(W47&gt;=500,"ALTO",IF(AND(W47&gt;325,W47&lt;=499),"MEDIO",IF(AND(W47&gt;1,W47&lt;=324),"BAJO",)))</f>
        <v>BAJO</v>
      </c>
      <c r="Y47" s="13" t="s">
        <v>26</v>
      </c>
      <c r="Z47" s="4" t="s">
        <v>100</v>
      </c>
      <c r="AA47" s="13" t="s">
        <v>26</v>
      </c>
      <c r="AB47" s="22"/>
    </row>
    <row r="48" spans="1:28" s="17" customFormat="1" ht="41.25" customHeight="1" x14ac:dyDescent="0.25">
      <c r="A48" s="420"/>
      <c r="B48" s="420"/>
      <c r="C48" s="420"/>
      <c r="D48" s="484"/>
      <c r="E48" s="377"/>
      <c r="F48" s="520"/>
      <c r="G48" s="352"/>
      <c r="H48" s="355"/>
      <c r="I48" s="389"/>
      <c r="J48" s="522"/>
      <c r="K48" s="525"/>
      <c r="L48" s="528"/>
      <c r="M48" s="8" t="s">
        <v>60</v>
      </c>
      <c r="N48" s="341"/>
      <c r="O48" s="10">
        <v>1</v>
      </c>
      <c r="P48" s="343"/>
      <c r="Q48" s="530"/>
      <c r="R48" s="532"/>
      <c r="S48" s="535"/>
      <c r="T48" s="367"/>
      <c r="U48" s="537"/>
      <c r="V48" s="430"/>
      <c r="W48" s="539"/>
      <c r="X48" s="332"/>
      <c r="Y48" s="11" t="s">
        <v>27</v>
      </c>
      <c r="Z48" s="3" t="s">
        <v>100</v>
      </c>
      <c r="AA48" s="11" t="s">
        <v>27</v>
      </c>
      <c r="AB48" s="29"/>
    </row>
    <row r="49" spans="1:28" s="17" customFormat="1" ht="37.5" customHeight="1" x14ac:dyDescent="0.25">
      <c r="A49" s="420"/>
      <c r="B49" s="420"/>
      <c r="C49" s="420"/>
      <c r="D49" s="484"/>
      <c r="E49" s="377"/>
      <c r="F49" s="520"/>
      <c r="G49" s="352"/>
      <c r="H49" s="355"/>
      <c r="I49" s="389"/>
      <c r="J49" s="522"/>
      <c r="K49" s="525"/>
      <c r="L49" s="528"/>
      <c r="M49" s="8" t="s">
        <v>84</v>
      </c>
      <c r="N49" s="341"/>
      <c r="O49" s="10">
        <v>2</v>
      </c>
      <c r="P49" s="343"/>
      <c r="Q49" s="530"/>
      <c r="R49" s="532"/>
      <c r="S49" s="535"/>
      <c r="T49" s="367"/>
      <c r="U49" s="537"/>
      <c r="V49" s="430"/>
      <c r="W49" s="539"/>
      <c r="X49" s="332"/>
      <c r="Y49" s="11" t="s">
        <v>4</v>
      </c>
      <c r="Z49" s="124" t="s">
        <v>100</v>
      </c>
      <c r="AA49" s="11" t="s">
        <v>36</v>
      </c>
      <c r="AB49" s="32"/>
    </row>
    <row r="50" spans="1:28" s="17" customFormat="1" ht="63" customHeight="1" x14ac:dyDescent="0.25">
      <c r="A50" s="420"/>
      <c r="B50" s="420"/>
      <c r="C50" s="420"/>
      <c r="D50" s="484"/>
      <c r="E50" s="377"/>
      <c r="F50" s="520"/>
      <c r="G50" s="352"/>
      <c r="H50" s="355"/>
      <c r="I50" s="389"/>
      <c r="J50" s="522"/>
      <c r="K50" s="525"/>
      <c r="L50" s="528"/>
      <c r="M50" s="8" t="s">
        <v>55</v>
      </c>
      <c r="N50" s="341"/>
      <c r="O50" s="10">
        <v>1</v>
      </c>
      <c r="P50" s="343"/>
      <c r="Q50" s="530"/>
      <c r="R50" s="532"/>
      <c r="S50" s="535"/>
      <c r="T50" s="367"/>
      <c r="U50" s="537"/>
      <c r="V50" s="430"/>
      <c r="W50" s="539"/>
      <c r="X50" s="332"/>
      <c r="Y50" s="11" t="s">
        <v>28</v>
      </c>
      <c r="Z50" s="31" t="s">
        <v>493</v>
      </c>
      <c r="AA50" s="11" t="s">
        <v>28</v>
      </c>
      <c r="AB50" s="32" t="s">
        <v>109</v>
      </c>
    </row>
    <row r="51" spans="1:28" s="17" customFormat="1" ht="65.25" customHeight="1" thickBot="1" x14ac:dyDescent="0.3">
      <c r="A51" s="420"/>
      <c r="B51" s="420"/>
      <c r="C51" s="420"/>
      <c r="D51" s="484"/>
      <c r="E51" s="377"/>
      <c r="F51" s="520"/>
      <c r="G51" s="352"/>
      <c r="H51" s="355"/>
      <c r="I51" s="389"/>
      <c r="J51" s="523"/>
      <c r="K51" s="526"/>
      <c r="L51" s="529"/>
      <c r="M51" s="9" t="s">
        <v>57</v>
      </c>
      <c r="N51" s="342"/>
      <c r="O51" s="33">
        <v>2</v>
      </c>
      <c r="P51" s="344"/>
      <c r="Q51" s="531"/>
      <c r="R51" s="533"/>
      <c r="S51" s="536"/>
      <c r="T51" s="368"/>
      <c r="U51" s="538"/>
      <c r="V51" s="431"/>
      <c r="W51" s="540"/>
      <c r="X51" s="333"/>
      <c r="Y51" s="14" t="s">
        <v>29</v>
      </c>
      <c r="Z51" s="38" t="s">
        <v>494</v>
      </c>
      <c r="AA51" s="14" t="s">
        <v>29</v>
      </c>
      <c r="AB51" s="40" t="s">
        <v>169</v>
      </c>
    </row>
    <row r="52" spans="1:28" s="17" customFormat="1" ht="61.5" customHeight="1" x14ac:dyDescent="0.2">
      <c r="A52" s="420"/>
      <c r="B52" s="420"/>
      <c r="C52" s="420"/>
      <c r="D52" s="484"/>
      <c r="E52" s="376" t="s">
        <v>44</v>
      </c>
      <c r="F52" s="519"/>
      <c r="G52" s="351">
        <v>7</v>
      </c>
      <c r="H52" s="354">
        <v>8</v>
      </c>
      <c r="I52" s="389"/>
      <c r="J52" s="521"/>
      <c r="K52" s="334" t="s">
        <v>50</v>
      </c>
      <c r="L52" s="337" t="s">
        <v>411</v>
      </c>
      <c r="M52" s="7" t="s">
        <v>96</v>
      </c>
      <c r="N52" s="340" t="s">
        <v>98</v>
      </c>
      <c r="O52" s="30">
        <v>6</v>
      </c>
      <c r="P52" s="394">
        <f>((O52*0.6)+(O53*0.1)+(O54*0.1)+(O55*0.1)+(O56*0.1))</f>
        <v>4.6999999999999993</v>
      </c>
      <c r="Q52" s="473">
        <v>5</v>
      </c>
      <c r="R52" s="476">
        <v>4</v>
      </c>
      <c r="S52" s="534">
        <f>P52*Q52*R52</f>
        <v>93.999999999999986</v>
      </c>
      <c r="T52" s="516" t="str">
        <f>+IF(S52&gt;100,"Riesgo_ INTOLERABLE",IF(AND(S52&gt;65,S52&lt;=100),"Riesgo_ IMPORTANTE",IF(AND(S52&gt;37,S52&lt;=65),"Riesgo_ MODERADO",IF(AND(S52&gt;16,S52&lt;=37),"Riesgo_ TOLERABLE",IF(AND(S52&gt;=15),"Riesgo_BAJO")))))</f>
        <v>Riesgo_ IMPORTANTE</v>
      </c>
      <c r="U52" s="328">
        <f>G52/122*1</f>
        <v>5.737704918032787E-2</v>
      </c>
      <c r="V52" s="369">
        <v>1</v>
      </c>
      <c r="W52" s="370">
        <f>S52*V52</f>
        <v>93.999999999999986</v>
      </c>
      <c r="X52" s="470" t="s">
        <v>118</v>
      </c>
      <c r="Y52" s="13" t="s">
        <v>26</v>
      </c>
      <c r="Z52" s="4" t="s">
        <v>100</v>
      </c>
      <c r="AA52" s="13" t="s">
        <v>26</v>
      </c>
      <c r="AB52" s="22"/>
    </row>
    <row r="53" spans="1:28" s="17" customFormat="1" ht="41.25" customHeight="1" x14ac:dyDescent="0.25">
      <c r="A53" s="420"/>
      <c r="B53" s="420"/>
      <c r="C53" s="420"/>
      <c r="D53" s="484"/>
      <c r="E53" s="377"/>
      <c r="F53" s="520"/>
      <c r="G53" s="352"/>
      <c r="H53" s="355"/>
      <c r="I53" s="389"/>
      <c r="J53" s="522"/>
      <c r="K53" s="335"/>
      <c r="L53" s="383"/>
      <c r="M53" s="8" t="s">
        <v>93</v>
      </c>
      <c r="N53" s="341"/>
      <c r="O53" s="10">
        <v>3</v>
      </c>
      <c r="P53" s="343"/>
      <c r="Q53" s="530"/>
      <c r="R53" s="532"/>
      <c r="S53" s="535"/>
      <c r="T53" s="517"/>
      <c r="U53" s="537"/>
      <c r="V53" s="430"/>
      <c r="W53" s="539"/>
      <c r="X53" s="471"/>
      <c r="Y53" s="11" t="s">
        <v>27</v>
      </c>
      <c r="Z53" s="3" t="s">
        <v>100</v>
      </c>
      <c r="AA53" s="11" t="s">
        <v>27</v>
      </c>
      <c r="AB53" s="29"/>
    </row>
    <row r="54" spans="1:28" s="17" customFormat="1" ht="27" x14ac:dyDescent="0.25">
      <c r="A54" s="420"/>
      <c r="B54" s="420"/>
      <c r="C54" s="420"/>
      <c r="D54" s="484"/>
      <c r="E54" s="377"/>
      <c r="F54" s="520"/>
      <c r="G54" s="352"/>
      <c r="H54" s="355"/>
      <c r="I54" s="389"/>
      <c r="J54" s="522"/>
      <c r="K54" s="335"/>
      <c r="L54" s="383"/>
      <c r="M54" s="8" t="s">
        <v>63</v>
      </c>
      <c r="N54" s="341"/>
      <c r="O54" s="10">
        <v>5</v>
      </c>
      <c r="P54" s="343"/>
      <c r="Q54" s="530"/>
      <c r="R54" s="532"/>
      <c r="S54" s="535"/>
      <c r="T54" s="517"/>
      <c r="U54" s="537"/>
      <c r="V54" s="430"/>
      <c r="W54" s="539"/>
      <c r="X54" s="471"/>
      <c r="Y54" s="11" t="s">
        <v>4</v>
      </c>
      <c r="Z54" s="31" t="s">
        <v>100</v>
      </c>
      <c r="AA54" s="11" t="s">
        <v>36</v>
      </c>
      <c r="AB54" s="19"/>
    </row>
    <row r="55" spans="1:28" s="17" customFormat="1" ht="54" x14ac:dyDescent="0.25">
      <c r="A55" s="420"/>
      <c r="B55" s="420"/>
      <c r="C55" s="420"/>
      <c r="D55" s="484"/>
      <c r="E55" s="377"/>
      <c r="F55" s="520"/>
      <c r="G55" s="352"/>
      <c r="H55" s="355"/>
      <c r="I55" s="389"/>
      <c r="J55" s="522"/>
      <c r="K55" s="335"/>
      <c r="L55" s="383"/>
      <c r="M55" s="8" t="s">
        <v>77</v>
      </c>
      <c r="N55" s="341"/>
      <c r="O55" s="10">
        <v>1</v>
      </c>
      <c r="P55" s="343"/>
      <c r="Q55" s="530"/>
      <c r="R55" s="532"/>
      <c r="S55" s="535"/>
      <c r="T55" s="517"/>
      <c r="U55" s="537"/>
      <c r="V55" s="430"/>
      <c r="W55" s="539"/>
      <c r="X55" s="471"/>
      <c r="Y55" s="11" t="s">
        <v>28</v>
      </c>
      <c r="Z55" s="31" t="s">
        <v>182</v>
      </c>
      <c r="AA55" s="11" t="s">
        <v>28</v>
      </c>
      <c r="AB55" s="32" t="s">
        <v>183</v>
      </c>
    </row>
    <row r="56" spans="1:28" s="17" customFormat="1" ht="68.25" thickBot="1" x14ac:dyDescent="0.3">
      <c r="A56" s="420"/>
      <c r="B56" s="420"/>
      <c r="C56" s="420"/>
      <c r="D56" s="484"/>
      <c r="E56" s="377"/>
      <c r="F56" s="520"/>
      <c r="G56" s="352"/>
      <c r="H56" s="355"/>
      <c r="I56" s="389"/>
      <c r="J56" s="523"/>
      <c r="K56" s="336"/>
      <c r="L56" s="384"/>
      <c r="M56" s="9" t="s">
        <v>57</v>
      </c>
      <c r="N56" s="342"/>
      <c r="O56" s="33">
        <v>2</v>
      </c>
      <c r="P56" s="344"/>
      <c r="Q56" s="531"/>
      <c r="R56" s="533"/>
      <c r="S56" s="536"/>
      <c r="T56" s="518"/>
      <c r="U56" s="538"/>
      <c r="V56" s="431"/>
      <c r="W56" s="540"/>
      <c r="X56" s="472"/>
      <c r="Y56" s="14" t="s">
        <v>29</v>
      </c>
      <c r="Z56" s="38" t="s">
        <v>427</v>
      </c>
      <c r="AA56" s="14" t="s">
        <v>29</v>
      </c>
      <c r="AB56" s="35" t="s">
        <v>184</v>
      </c>
    </row>
    <row r="57" spans="1:28" s="17" customFormat="1" ht="45" customHeight="1" x14ac:dyDescent="0.2">
      <c r="A57" s="420"/>
      <c r="B57" s="420"/>
      <c r="C57" s="420"/>
      <c r="D57" s="484"/>
      <c r="E57" s="376" t="s">
        <v>44</v>
      </c>
      <c r="F57" s="519"/>
      <c r="G57" s="351">
        <v>7</v>
      </c>
      <c r="H57" s="479">
        <v>8</v>
      </c>
      <c r="I57" s="389"/>
      <c r="J57" s="490"/>
      <c r="K57" s="524" t="s">
        <v>92</v>
      </c>
      <c r="L57" s="542" t="s">
        <v>175</v>
      </c>
      <c r="M57" s="7" t="s">
        <v>180</v>
      </c>
      <c r="N57" s="340" t="s">
        <v>98</v>
      </c>
      <c r="O57" s="30">
        <v>4</v>
      </c>
      <c r="P57" s="343">
        <f>((O57*0.6)+(O58*0.1)+(O59*0.1)+(O60*0.1)+(O61*0.1))</f>
        <v>3.3000000000000007</v>
      </c>
      <c r="Q57" s="473">
        <v>4</v>
      </c>
      <c r="R57" s="476">
        <v>5</v>
      </c>
      <c r="S57" s="363">
        <f>P57*Q57*R57</f>
        <v>66.000000000000014</v>
      </c>
      <c r="T57" s="516" t="str">
        <f>+IF(S57&gt;100,"Riesgo_ INTOLERABLE",IF(AND(S57&gt;65,S57&lt;=100),"Riesgo_ IMPORTANTE",IF(AND(S57&gt;37,S57&lt;=65),"Riesgo_ MODERADO",IF(AND(S57&gt;16,S57&lt;=37),"Riesgo_ TOLERABLE",IF(AND(S57&gt;=15),"Riesgo_BAJO")))))</f>
        <v>Riesgo_ IMPORTANTE</v>
      </c>
      <c r="U57" s="328">
        <f>G57/170*1</f>
        <v>4.1176470588235294E-2</v>
      </c>
      <c r="V57" s="369">
        <v>1</v>
      </c>
      <c r="W57" s="370">
        <f>S57*V57</f>
        <v>66.000000000000014</v>
      </c>
      <c r="X57" s="331" t="s">
        <v>126</v>
      </c>
      <c r="Y57" s="13" t="s">
        <v>26</v>
      </c>
      <c r="Z57" s="4" t="s">
        <v>100</v>
      </c>
      <c r="AA57" s="13" t="s">
        <v>26</v>
      </c>
      <c r="AB57" s="22"/>
    </row>
    <row r="58" spans="1:28" s="17" customFormat="1" ht="22.5" x14ac:dyDescent="0.25">
      <c r="A58" s="420"/>
      <c r="B58" s="420"/>
      <c r="C58" s="420"/>
      <c r="D58" s="484"/>
      <c r="E58" s="377"/>
      <c r="F58" s="520"/>
      <c r="G58" s="352"/>
      <c r="H58" s="480"/>
      <c r="I58" s="389"/>
      <c r="J58" s="490"/>
      <c r="K58" s="525"/>
      <c r="L58" s="543"/>
      <c r="M58" s="8" t="s">
        <v>86</v>
      </c>
      <c r="N58" s="341"/>
      <c r="O58" s="10">
        <v>2</v>
      </c>
      <c r="P58" s="343"/>
      <c r="Q58" s="474"/>
      <c r="R58" s="477"/>
      <c r="S58" s="364"/>
      <c r="T58" s="517"/>
      <c r="U58" s="329"/>
      <c r="V58" s="329"/>
      <c r="W58" s="371"/>
      <c r="X58" s="332"/>
      <c r="Y58" s="11" t="s">
        <v>27</v>
      </c>
      <c r="Z58" s="3" t="s">
        <v>100</v>
      </c>
      <c r="AA58" s="11" t="s">
        <v>27</v>
      </c>
      <c r="AB58" s="29"/>
    </row>
    <row r="59" spans="1:28" s="17" customFormat="1" ht="45" x14ac:dyDescent="0.25">
      <c r="A59" s="420"/>
      <c r="B59" s="420"/>
      <c r="C59" s="420"/>
      <c r="D59" s="484"/>
      <c r="E59" s="377"/>
      <c r="F59" s="520"/>
      <c r="G59" s="352"/>
      <c r="H59" s="480"/>
      <c r="I59" s="389"/>
      <c r="J59" s="490"/>
      <c r="K59" s="525"/>
      <c r="L59" s="543"/>
      <c r="M59" s="8" t="s">
        <v>181</v>
      </c>
      <c r="N59" s="341"/>
      <c r="O59" s="10">
        <v>2</v>
      </c>
      <c r="P59" s="343"/>
      <c r="Q59" s="474"/>
      <c r="R59" s="477"/>
      <c r="S59" s="364"/>
      <c r="T59" s="517"/>
      <c r="U59" s="329"/>
      <c r="V59" s="329"/>
      <c r="W59" s="371"/>
      <c r="X59" s="332"/>
      <c r="Y59" s="11" t="s">
        <v>4</v>
      </c>
      <c r="Z59" s="38" t="s">
        <v>176</v>
      </c>
      <c r="AA59" s="11" t="s">
        <v>36</v>
      </c>
      <c r="AB59" s="43" t="s">
        <v>177</v>
      </c>
    </row>
    <row r="60" spans="1:28" s="17" customFormat="1" ht="54" x14ac:dyDescent="0.25">
      <c r="A60" s="420"/>
      <c r="B60" s="420"/>
      <c r="C60" s="420"/>
      <c r="D60" s="484"/>
      <c r="E60" s="377"/>
      <c r="F60" s="520"/>
      <c r="G60" s="352"/>
      <c r="H60" s="480"/>
      <c r="I60" s="389"/>
      <c r="J60" s="490"/>
      <c r="K60" s="525"/>
      <c r="L60" s="543"/>
      <c r="M60" s="8" t="s">
        <v>87</v>
      </c>
      <c r="N60" s="341"/>
      <c r="O60" s="10">
        <v>2</v>
      </c>
      <c r="P60" s="343"/>
      <c r="Q60" s="474"/>
      <c r="R60" s="477"/>
      <c r="S60" s="364"/>
      <c r="T60" s="517"/>
      <c r="U60" s="329"/>
      <c r="V60" s="329"/>
      <c r="W60" s="371"/>
      <c r="X60" s="332"/>
      <c r="Y60" s="11" t="s">
        <v>28</v>
      </c>
      <c r="Z60" s="31" t="s">
        <v>117</v>
      </c>
      <c r="AA60" s="11" t="s">
        <v>28</v>
      </c>
      <c r="AB60" s="32" t="s">
        <v>178</v>
      </c>
    </row>
    <row r="61" spans="1:28" s="17" customFormat="1" ht="45.75" thickBot="1" x14ac:dyDescent="0.3">
      <c r="A61" s="420"/>
      <c r="B61" s="420"/>
      <c r="C61" s="420"/>
      <c r="D61" s="484"/>
      <c r="E61" s="428"/>
      <c r="F61" s="541"/>
      <c r="G61" s="353"/>
      <c r="H61" s="481"/>
      <c r="I61" s="389"/>
      <c r="J61" s="491"/>
      <c r="K61" s="526"/>
      <c r="L61" s="544"/>
      <c r="M61" s="9" t="s">
        <v>123</v>
      </c>
      <c r="N61" s="342"/>
      <c r="O61" s="33">
        <v>3</v>
      </c>
      <c r="P61" s="344"/>
      <c r="Q61" s="475"/>
      <c r="R61" s="478"/>
      <c r="S61" s="365"/>
      <c r="T61" s="518"/>
      <c r="U61" s="330"/>
      <c r="V61" s="330"/>
      <c r="W61" s="372"/>
      <c r="X61" s="333"/>
      <c r="Y61" s="14" t="s">
        <v>29</v>
      </c>
      <c r="Z61" s="39" t="s">
        <v>179</v>
      </c>
      <c r="AA61" s="14" t="s">
        <v>29</v>
      </c>
      <c r="AB61" s="32" t="s">
        <v>116</v>
      </c>
    </row>
    <row r="62" spans="1:28" s="17" customFormat="1" ht="61.5" customHeight="1" x14ac:dyDescent="0.2">
      <c r="A62" s="420"/>
      <c r="B62" s="420"/>
      <c r="C62" s="420"/>
      <c r="D62" s="484"/>
      <c r="E62" s="376" t="s">
        <v>44</v>
      </c>
      <c r="F62" s="519"/>
      <c r="G62" s="351">
        <v>7</v>
      </c>
      <c r="H62" s="354">
        <v>8</v>
      </c>
      <c r="I62" s="389"/>
      <c r="J62" s="545"/>
      <c r="K62" s="334" t="s">
        <v>51</v>
      </c>
      <c r="L62" s="337" t="s">
        <v>495</v>
      </c>
      <c r="M62" s="7" t="s">
        <v>88</v>
      </c>
      <c r="N62" s="340" t="s">
        <v>98</v>
      </c>
      <c r="O62" s="30">
        <v>4</v>
      </c>
      <c r="P62" s="343">
        <f>((O62*0.6)+(O63*0.1)+(O64*0.1)+(O65*0.1)+(O66*0.1))</f>
        <v>3.3000000000000003</v>
      </c>
      <c r="Q62" s="473">
        <v>3</v>
      </c>
      <c r="R62" s="476">
        <v>5</v>
      </c>
      <c r="S62" s="363">
        <f>P62*Q62*R62</f>
        <v>49.5</v>
      </c>
      <c r="T62" s="373" t="str">
        <f>+IF(S62&gt;100,"Riesgo_ INTOLERABLE",IF(AND(S62&gt;65,S62&lt;=100),"Riesgo_ IMPORTANTE",IF(AND(S62&gt;37,S62&lt;=65),"Riesgo_ MODERADO",IF(AND(S62&gt;16,S62&lt;=37),"Riesgo_ TOLERABLE",IF(AND(S62&gt;=15),"Riesgo_BAJO")))))</f>
        <v>Riesgo_ MODERADO</v>
      </c>
      <c r="U62" s="328">
        <f>G62/122*1</f>
        <v>5.737704918032787E-2</v>
      </c>
      <c r="V62" s="369">
        <v>1</v>
      </c>
      <c r="W62" s="370">
        <f>S62*V62</f>
        <v>49.5</v>
      </c>
      <c r="X62" s="331" t="str">
        <f>+IF(W62&gt;=500,"ALTO",IF(AND(W62&gt;325,W62&lt;=499),"MEDIO",IF(AND(W62&gt;1,W62&lt;=324),"BAJO",)))</f>
        <v>BAJO</v>
      </c>
      <c r="Y62" s="13" t="s">
        <v>26</v>
      </c>
      <c r="Z62" s="116" t="s">
        <v>100</v>
      </c>
      <c r="AA62" s="117" t="s">
        <v>26</v>
      </c>
      <c r="AB62" s="118"/>
    </row>
    <row r="63" spans="1:28" s="17" customFormat="1" ht="41.25" customHeight="1" x14ac:dyDescent="0.25">
      <c r="A63" s="420"/>
      <c r="B63" s="420"/>
      <c r="C63" s="420"/>
      <c r="D63" s="484"/>
      <c r="E63" s="377"/>
      <c r="F63" s="520"/>
      <c r="G63" s="352"/>
      <c r="H63" s="355"/>
      <c r="I63" s="389"/>
      <c r="J63" s="546"/>
      <c r="K63" s="335"/>
      <c r="L63" s="338"/>
      <c r="M63" s="8" t="s">
        <v>60</v>
      </c>
      <c r="N63" s="341"/>
      <c r="O63" s="10">
        <v>1</v>
      </c>
      <c r="P63" s="343"/>
      <c r="Q63" s="474"/>
      <c r="R63" s="477"/>
      <c r="S63" s="364"/>
      <c r="T63" s="374"/>
      <c r="U63" s="329"/>
      <c r="V63" s="329"/>
      <c r="W63" s="371"/>
      <c r="X63" s="332"/>
      <c r="Y63" s="11" t="s">
        <v>27</v>
      </c>
      <c r="Z63" s="37" t="s">
        <v>100</v>
      </c>
      <c r="AA63" s="119" t="s">
        <v>27</v>
      </c>
      <c r="AB63" s="120"/>
    </row>
    <row r="64" spans="1:28" s="17" customFormat="1" ht="27" x14ac:dyDescent="0.25">
      <c r="A64" s="420"/>
      <c r="B64" s="420"/>
      <c r="C64" s="420"/>
      <c r="D64" s="484"/>
      <c r="E64" s="377"/>
      <c r="F64" s="520"/>
      <c r="G64" s="352"/>
      <c r="H64" s="355"/>
      <c r="I64" s="389"/>
      <c r="J64" s="546"/>
      <c r="K64" s="335"/>
      <c r="L64" s="338"/>
      <c r="M64" s="8" t="s">
        <v>89</v>
      </c>
      <c r="N64" s="341"/>
      <c r="O64" s="10">
        <v>2</v>
      </c>
      <c r="P64" s="343"/>
      <c r="Q64" s="474"/>
      <c r="R64" s="477"/>
      <c r="S64" s="364"/>
      <c r="T64" s="374"/>
      <c r="U64" s="329"/>
      <c r="V64" s="329"/>
      <c r="W64" s="371"/>
      <c r="X64" s="332"/>
      <c r="Y64" s="11" t="s">
        <v>4</v>
      </c>
      <c r="Z64" s="38" t="s">
        <v>100</v>
      </c>
      <c r="AA64" s="119" t="s">
        <v>36</v>
      </c>
      <c r="AB64" s="43"/>
    </row>
    <row r="65" spans="1:28" s="17" customFormat="1" ht="63" customHeight="1" x14ac:dyDescent="0.25">
      <c r="A65" s="420"/>
      <c r="B65" s="420"/>
      <c r="C65" s="420"/>
      <c r="D65" s="484"/>
      <c r="E65" s="377"/>
      <c r="F65" s="520"/>
      <c r="G65" s="352"/>
      <c r="H65" s="355"/>
      <c r="I65" s="389"/>
      <c r="J65" s="546"/>
      <c r="K65" s="335"/>
      <c r="L65" s="338"/>
      <c r="M65" s="8" t="s">
        <v>186</v>
      </c>
      <c r="N65" s="341"/>
      <c r="O65" s="10">
        <v>2</v>
      </c>
      <c r="P65" s="343"/>
      <c r="Q65" s="474"/>
      <c r="R65" s="477"/>
      <c r="S65" s="364"/>
      <c r="T65" s="374"/>
      <c r="U65" s="329"/>
      <c r="V65" s="329"/>
      <c r="W65" s="371"/>
      <c r="X65" s="332"/>
      <c r="Y65" s="11" t="s">
        <v>28</v>
      </c>
      <c r="Z65" s="38" t="s">
        <v>395</v>
      </c>
      <c r="AA65" s="119" t="s">
        <v>28</v>
      </c>
      <c r="AB65" s="43" t="s">
        <v>119</v>
      </c>
    </row>
    <row r="66" spans="1:28" s="17" customFormat="1" ht="57" thickBot="1" x14ac:dyDescent="0.3">
      <c r="A66" s="420"/>
      <c r="B66" s="420"/>
      <c r="C66" s="420"/>
      <c r="D66" s="484"/>
      <c r="E66" s="377"/>
      <c r="F66" s="520"/>
      <c r="G66" s="352"/>
      <c r="H66" s="355"/>
      <c r="I66" s="389"/>
      <c r="J66" s="547"/>
      <c r="K66" s="336"/>
      <c r="L66" s="339"/>
      <c r="M66" s="9" t="s">
        <v>90</v>
      </c>
      <c r="N66" s="342"/>
      <c r="O66" s="33">
        <v>4</v>
      </c>
      <c r="P66" s="344"/>
      <c r="Q66" s="475"/>
      <c r="R66" s="478"/>
      <c r="S66" s="365"/>
      <c r="T66" s="375"/>
      <c r="U66" s="330"/>
      <c r="V66" s="330"/>
      <c r="W66" s="372"/>
      <c r="X66" s="333"/>
      <c r="Y66" s="14" t="s">
        <v>29</v>
      </c>
      <c r="Z66" s="38" t="s">
        <v>100</v>
      </c>
      <c r="AA66" s="119" t="s">
        <v>29</v>
      </c>
      <c r="AB66" s="43" t="s">
        <v>396</v>
      </c>
    </row>
    <row r="67" spans="1:28" s="17" customFormat="1" ht="61.5" customHeight="1" x14ac:dyDescent="0.2">
      <c r="A67" s="420"/>
      <c r="B67" s="420"/>
      <c r="C67" s="420"/>
      <c r="D67" s="484"/>
      <c r="E67" s="376" t="s">
        <v>44</v>
      </c>
      <c r="F67" s="519"/>
      <c r="G67" s="351">
        <v>7</v>
      </c>
      <c r="H67" s="354">
        <v>8</v>
      </c>
      <c r="I67" s="389"/>
      <c r="J67" s="545"/>
      <c r="K67" s="334" t="s">
        <v>52</v>
      </c>
      <c r="L67" s="361" t="s">
        <v>474</v>
      </c>
      <c r="M67" s="7" t="s">
        <v>187</v>
      </c>
      <c r="N67" s="340" t="s">
        <v>98</v>
      </c>
      <c r="O67" s="30">
        <v>3</v>
      </c>
      <c r="P67" s="343">
        <f>((O67*0.6)+(O68*0.1)+(O69*0.1)+(O70*0.1)+(O71*0.1))</f>
        <v>2.6000000000000005</v>
      </c>
      <c r="Q67" s="473">
        <v>3</v>
      </c>
      <c r="R67" s="476">
        <v>5</v>
      </c>
      <c r="S67" s="363">
        <f>P67*Q67*R67</f>
        <v>39.000000000000007</v>
      </c>
      <c r="T67" s="373" t="str">
        <f>+IF(S67&gt;100,"Riesgo_ INTOLERABLE",IF(AND(S67&gt;65,S67&lt;=100),"Riesgo_ IMPORTANTE",IF(AND(S67&gt;37,S67&lt;=65),"Riesgo_ MODERADO",IF(AND(S67&gt;16,S67&lt;=37),"Riesgo_ TOLERABLE",IF(AND(S67&gt;=15),"Riesgo_BAJO")))))</f>
        <v>Riesgo_ MODERADO</v>
      </c>
      <c r="U67" s="328">
        <f>G67/122*1</f>
        <v>5.737704918032787E-2</v>
      </c>
      <c r="V67" s="369">
        <v>5</v>
      </c>
      <c r="W67" s="370">
        <f>S67*V67</f>
        <v>195.00000000000003</v>
      </c>
      <c r="X67" s="826" t="s">
        <v>125</v>
      </c>
      <c r="Y67" s="13" t="s">
        <v>26</v>
      </c>
      <c r="Z67" s="116"/>
      <c r="AA67" s="117" t="s">
        <v>26</v>
      </c>
      <c r="AB67" s="118"/>
    </row>
    <row r="68" spans="1:28" s="17" customFormat="1" ht="41.25" customHeight="1" x14ac:dyDescent="0.25">
      <c r="A68" s="420"/>
      <c r="B68" s="420"/>
      <c r="C68" s="420"/>
      <c r="D68" s="484"/>
      <c r="E68" s="377"/>
      <c r="F68" s="520"/>
      <c r="G68" s="352"/>
      <c r="H68" s="355"/>
      <c r="I68" s="389"/>
      <c r="J68" s="546"/>
      <c r="K68" s="335"/>
      <c r="L68" s="338"/>
      <c r="M68" s="8" t="s">
        <v>60</v>
      </c>
      <c r="N68" s="341"/>
      <c r="O68" s="10">
        <v>1</v>
      </c>
      <c r="P68" s="343"/>
      <c r="Q68" s="474"/>
      <c r="R68" s="477"/>
      <c r="S68" s="364"/>
      <c r="T68" s="374"/>
      <c r="U68" s="329"/>
      <c r="V68" s="329"/>
      <c r="W68" s="371"/>
      <c r="X68" s="827"/>
      <c r="Y68" s="11" t="s">
        <v>27</v>
      </c>
      <c r="Z68" s="37"/>
      <c r="AA68" s="119" t="s">
        <v>27</v>
      </c>
      <c r="AB68" s="120"/>
    </row>
    <row r="69" spans="1:28" s="17" customFormat="1" ht="56.25" x14ac:dyDescent="0.25">
      <c r="A69" s="420"/>
      <c r="B69" s="420"/>
      <c r="C69" s="420"/>
      <c r="D69" s="484"/>
      <c r="E69" s="377"/>
      <c r="F69" s="520"/>
      <c r="G69" s="352"/>
      <c r="H69" s="355"/>
      <c r="I69" s="389"/>
      <c r="J69" s="546"/>
      <c r="K69" s="335"/>
      <c r="L69" s="338"/>
      <c r="M69" s="8" t="s">
        <v>97</v>
      </c>
      <c r="N69" s="341"/>
      <c r="O69" s="10">
        <v>2</v>
      </c>
      <c r="P69" s="343"/>
      <c r="Q69" s="474"/>
      <c r="R69" s="477"/>
      <c r="S69" s="364"/>
      <c r="T69" s="374"/>
      <c r="U69" s="329"/>
      <c r="V69" s="329"/>
      <c r="W69" s="371"/>
      <c r="X69" s="827"/>
      <c r="Y69" s="11" t="s">
        <v>4</v>
      </c>
      <c r="Z69" s="38"/>
      <c r="AA69" s="119" t="s">
        <v>36</v>
      </c>
      <c r="AB69" s="43" t="s">
        <v>121</v>
      </c>
    </row>
    <row r="70" spans="1:28" s="17" customFormat="1" ht="54" x14ac:dyDescent="0.25">
      <c r="A70" s="420"/>
      <c r="B70" s="420"/>
      <c r="C70" s="420"/>
      <c r="D70" s="484"/>
      <c r="E70" s="377"/>
      <c r="F70" s="520"/>
      <c r="G70" s="352"/>
      <c r="H70" s="355"/>
      <c r="I70" s="389"/>
      <c r="J70" s="546"/>
      <c r="K70" s="335"/>
      <c r="L70" s="338"/>
      <c r="M70" s="8" t="s">
        <v>87</v>
      </c>
      <c r="N70" s="341"/>
      <c r="O70" s="10">
        <v>2</v>
      </c>
      <c r="P70" s="343"/>
      <c r="Q70" s="474"/>
      <c r="R70" s="477"/>
      <c r="S70" s="364"/>
      <c r="T70" s="374"/>
      <c r="U70" s="329"/>
      <c r="V70" s="329"/>
      <c r="W70" s="371"/>
      <c r="X70" s="827"/>
      <c r="Y70" s="11" t="s">
        <v>28</v>
      </c>
      <c r="Z70" s="38" t="s">
        <v>457</v>
      </c>
      <c r="AA70" s="119" t="s">
        <v>28</v>
      </c>
      <c r="AB70" s="43" t="s">
        <v>188</v>
      </c>
    </row>
    <row r="71" spans="1:28" s="17" customFormat="1" ht="68.25" thickBot="1" x14ac:dyDescent="0.3">
      <c r="A71" s="421"/>
      <c r="B71" s="421"/>
      <c r="C71" s="421"/>
      <c r="D71" s="485"/>
      <c r="E71" s="428"/>
      <c r="F71" s="541"/>
      <c r="G71" s="353"/>
      <c r="H71" s="356"/>
      <c r="I71" s="390"/>
      <c r="J71" s="548"/>
      <c r="K71" s="360"/>
      <c r="L71" s="362"/>
      <c r="M71" s="9" t="s">
        <v>91</v>
      </c>
      <c r="N71" s="342"/>
      <c r="O71" s="33">
        <v>3</v>
      </c>
      <c r="P71" s="344"/>
      <c r="Q71" s="475"/>
      <c r="R71" s="478"/>
      <c r="S71" s="365"/>
      <c r="T71" s="375"/>
      <c r="U71" s="330"/>
      <c r="V71" s="330"/>
      <c r="W71" s="372"/>
      <c r="X71" s="828"/>
      <c r="Y71" s="14" t="s">
        <v>29</v>
      </c>
      <c r="Z71" s="121"/>
      <c r="AA71" s="122" t="s">
        <v>29</v>
      </c>
      <c r="AB71" s="123" t="s">
        <v>404</v>
      </c>
    </row>
  </sheetData>
  <mergeCells count="244">
    <mergeCell ref="Q67:Q71"/>
    <mergeCell ref="R67:R71"/>
    <mergeCell ref="S67:S71"/>
    <mergeCell ref="T67:T71"/>
    <mergeCell ref="U67:U71"/>
    <mergeCell ref="V67:V71"/>
    <mergeCell ref="W67:W71"/>
    <mergeCell ref="X67:X71"/>
    <mergeCell ref="E67:E71"/>
    <mergeCell ref="F67:F71"/>
    <mergeCell ref="G67:G71"/>
    <mergeCell ref="H67:H71"/>
    <mergeCell ref="J67:J71"/>
    <mergeCell ref="K67:K71"/>
    <mergeCell ref="L67:L71"/>
    <mergeCell ref="N67:N71"/>
    <mergeCell ref="P67:P71"/>
    <mergeCell ref="X57:X61"/>
    <mergeCell ref="E62:E66"/>
    <mergeCell ref="F62:F66"/>
    <mergeCell ref="G62:G66"/>
    <mergeCell ref="H62:H66"/>
    <mergeCell ref="J62:J66"/>
    <mergeCell ref="K62:K66"/>
    <mergeCell ref="L62:L66"/>
    <mergeCell ref="N62:N66"/>
    <mergeCell ref="P62:P66"/>
    <mergeCell ref="Q62:Q66"/>
    <mergeCell ref="R62:R66"/>
    <mergeCell ref="S62:S66"/>
    <mergeCell ref="T62:T66"/>
    <mergeCell ref="U62:U66"/>
    <mergeCell ref="V62:V66"/>
    <mergeCell ref="W62:W66"/>
    <mergeCell ref="X62:X66"/>
    <mergeCell ref="Q52:Q56"/>
    <mergeCell ref="R52:R56"/>
    <mergeCell ref="S52:S56"/>
    <mergeCell ref="T52:T56"/>
    <mergeCell ref="U52:U56"/>
    <mergeCell ref="V52:V56"/>
    <mergeCell ref="W52:W56"/>
    <mergeCell ref="X52:X56"/>
    <mergeCell ref="E57:E61"/>
    <mergeCell ref="F57:F61"/>
    <mergeCell ref="G57:G61"/>
    <mergeCell ref="H57:H61"/>
    <mergeCell ref="J57:J61"/>
    <mergeCell ref="K57:K61"/>
    <mergeCell ref="L57:L61"/>
    <mergeCell ref="N57:N61"/>
    <mergeCell ref="P57:P61"/>
    <mergeCell ref="Q57:Q61"/>
    <mergeCell ref="R57:R61"/>
    <mergeCell ref="S57:S61"/>
    <mergeCell ref="T57:T61"/>
    <mergeCell ref="U57:U61"/>
    <mergeCell ref="V57:V61"/>
    <mergeCell ref="W57:W61"/>
    <mergeCell ref="E52:E56"/>
    <mergeCell ref="F52:F56"/>
    <mergeCell ref="G52:G56"/>
    <mergeCell ref="H52:H56"/>
    <mergeCell ref="J52:J56"/>
    <mergeCell ref="K52:K56"/>
    <mergeCell ref="L52:L56"/>
    <mergeCell ref="N52:N56"/>
    <mergeCell ref="P52:P56"/>
    <mergeCell ref="X42:X46"/>
    <mergeCell ref="S47:S51"/>
    <mergeCell ref="E47:E51"/>
    <mergeCell ref="F47:F51"/>
    <mergeCell ref="G47:G51"/>
    <mergeCell ref="H47:H51"/>
    <mergeCell ref="J47:J51"/>
    <mergeCell ref="K47:K51"/>
    <mergeCell ref="T47:T51"/>
    <mergeCell ref="U47:U51"/>
    <mergeCell ref="V47:V51"/>
    <mergeCell ref="W47:W51"/>
    <mergeCell ref="X47:X51"/>
    <mergeCell ref="L47:L51"/>
    <mergeCell ref="N47:N51"/>
    <mergeCell ref="P47:P51"/>
    <mergeCell ref="Q47:Q51"/>
    <mergeCell ref="R47:R51"/>
    <mergeCell ref="G42:G46"/>
    <mergeCell ref="H42:H46"/>
    <mergeCell ref="J42:J46"/>
    <mergeCell ref="V42:V46"/>
    <mergeCell ref="K32:K36"/>
    <mergeCell ref="W32:W36"/>
    <mergeCell ref="K42:K46"/>
    <mergeCell ref="L42:L46"/>
    <mergeCell ref="N42:N46"/>
    <mergeCell ref="P42:P46"/>
    <mergeCell ref="Q42:Q46"/>
    <mergeCell ref="R42:R46"/>
    <mergeCell ref="S42:S46"/>
    <mergeCell ref="T42:T46"/>
    <mergeCell ref="U42:U46"/>
    <mergeCell ref="W42:W46"/>
    <mergeCell ref="W27:W31"/>
    <mergeCell ref="X27:X31"/>
    <mergeCell ref="E32:E36"/>
    <mergeCell ref="F32:F36"/>
    <mergeCell ref="G32:G36"/>
    <mergeCell ref="H32:H36"/>
    <mergeCell ref="J32:J36"/>
    <mergeCell ref="L32:L36"/>
    <mergeCell ref="N32:N36"/>
    <mergeCell ref="X32:X36"/>
    <mergeCell ref="Q32:Q36"/>
    <mergeCell ref="R32:R36"/>
    <mergeCell ref="S32:S36"/>
    <mergeCell ref="T32:T36"/>
    <mergeCell ref="U32:U36"/>
    <mergeCell ref="P32:P36"/>
    <mergeCell ref="V32:V36"/>
    <mergeCell ref="I12:I36"/>
    <mergeCell ref="J12:J16"/>
    <mergeCell ref="L27:L31"/>
    <mergeCell ref="N27:N31"/>
    <mergeCell ref="Q27:Q31"/>
    <mergeCell ref="R27:R31"/>
    <mergeCell ref="S27:S31"/>
    <mergeCell ref="P27:P31"/>
    <mergeCell ref="T27:T31"/>
    <mergeCell ref="U27:U31"/>
    <mergeCell ref="V27:V31"/>
    <mergeCell ref="X17:X21"/>
    <mergeCell ref="E22:E26"/>
    <mergeCell ref="F22:F26"/>
    <mergeCell ref="G22:G26"/>
    <mergeCell ref="H22:H26"/>
    <mergeCell ref="J22:J26"/>
    <mergeCell ref="K22:K26"/>
    <mergeCell ref="L22:L26"/>
    <mergeCell ref="N22:N26"/>
    <mergeCell ref="Q22:Q26"/>
    <mergeCell ref="R22:R26"/>
    <mergeCell ref="S22:S26"/>
    <mergeCell ref="T22:T26"/>
    <mergeCell ref="U22:U26"/>
    <mergeCell ref="V22:V26"/>
    <mergeCell ref="W22:W26"/>
    <mergeCell ref="X22:X26"/>
    <mergeCell ref="L17:L21"/>
    <mergeCell ref="N17:N21"/>
    <mergeCell ref="Q17:Q21"/>
    <mergeCell ref="R17:R21"/>
    <mergeCell ref="S17:S21"/>
    <mergeCell ref="T17:T21"/>
    <mergeCell ref="U17:U21"/>
    <mergeCell ref="V17:V21"/>
    <mergeCell ref="W17:W21"/>
    <mergeCell ref="P17:P21"/>
    <mergeCell ref="P22:P26"/>
    <mergeCell ref="Q12:Q16"/>
    <mergeCell ref="R12:R16"/>
    <mergeCell ref="S12:S16"/>
    <mergeCell ref="T12:T16"/>
    <mergeCell ref="U12:U16"/>
    <mergeCell ref="V12:V16"/>
    <mergeCell ref="W12:W16"/>
    <mergeCell ref="A12:A71"/>
    <mergeCell ref="B12:B71"/>
    <mergeCell ref="C12:C71"/>
    <mergeCell ref="D12:D71"/>
    <mergeCell ref="E12:E16"/>
    <mergeCell ref="F12:F16"/>
    <mergeCell ref="K12:K16"/>
    <mergeCell ref="G12:G16"/>
    <mergeCell ref="H12:H16"/>
    <mergeCell ref="E17:E21"/>
    <mergeCell ref="F17:F21"/>
    <mergeCell ref="G17:G21"/>
    <mergeCell ref="H17:H21"/>
    <mergeCell ref="J17:J21"/>
    <mergeCell ref="K17:K21"/>
    <mergeCell ref="E27:E31"/>
    <mergeCell ref="F27:F31"/>
    <mergeCell ref="G27:G31"/>
    <mergeCell ref="H27:H31"/>
    <mergeCell ref="J27:J31"/>
    <mergeCell ref="K27:K31"/>
    <mergeCell ref="I42:I71"/>
    <mergeCell ref="E42:E46"/>
    <mergeCell ref="F42:F46"/>
    <mergeCell ref="L12:L16"/>
    <mergeCell ref="N12:N16"/>
    <mergeCell ref="U10:V10"/>
    <mergeCell ref="W10:W11"/>
    <mergeCell ref="U8:X9"/>
    <mergeCell ref="Y8:Z11"/>
    <mergeCell ref="O8:T8"/>
    <mergeCell ref="O9:O11"/>
    <mergeCell ref="P9:P11"/>
    <mergeCell ref="Q9:R9"/>
    <mergeCell ref="Q10:Q11"/>
    <mergeCell ref="R10:R11"/>
    <mergeCell ref="S10:S11"/>
    <mergeCell ref="T10:T11"/>
    <mergeCell ref="S9:T9"/>
    <mergeCell ref="X10:X11"/>
    <mergeCell ref="P12:P16"/>
    <mergeCell ref="X12:X16"/>
    <mergeCell ref="A1:C4"/>
    <mergeCell ref="D1:Z4"/>
    <mergeCell ref="AA1:AB2"/>
    <mergeCell ref="AA3:AB4"/>
    <mergeCell ref="A6:H6"/>
    <mergeCell ref="L6:M6"/>
    <mergeCell ref="A8:A11"/>
    <mergeCell ref="B8:B11"/>
    <mergeCell ref="C8:C11"/>
    <mergeCell ref="D8:D11"/>
    <mergeCell ref="E8:F8"/>
    <mergeCell ref="G8:H8"/>
    <mergeCell ref="AA8:AB11"/>
    <mergeCell ref="E9:E11"/>
    <mergeCell ref="F9:F11"/>
    <mergeCell ref="G9:G11"/>
    <mergeCell ref="H9:H11"/>
    <mergeCell ref="I9:I11"/>
    <mergeCell ref="I8:K8"/>
    <mergeCell ref="L8:L11"/>
    <mergeCell ref="M8:M11"/>
    <mergeCell ref="N8:N11"/>
    <mergeCell ref="J9:J11"/>
    <mergeCell ref="K9:K11"/>
    <mergeCell ref="X37:X41"/>
    <mergeCell ref="R37:R41"/>
    <mergeCell ref="S37:S41"/>
    <mergeCell ref="T37:T41"/>
    <mergeCell ref="U37:U41"/>
    <mergeCell ref="V37:V41"/>
    <mergeCell ref="W37:W41"/>
    <mergeCell ref="J37:J41"/>
    <mergeCell ref="K37:K41"/>
    <mergeCell ref="L37:L41"/>
    <mergeCell ref="N37:N41"/>
    <mergeCell ref="P37:P41"/>
    <mergeCell ref="Q37:Q4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0000"/>
    <pageSetUpPr fitToPage="1"/>
  </sheetPr>
  <dimension ref="A1:AE66"/>
  <sheetViews>
    <sheetView showGridLines="0" zoomScale="80" zoomScaleNormal="80" workbookViewId="0">
      <selection activeCell="L6" sqref="L6:M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709</v>
      </c>
      <c r="M6" s="448"/>
    </row>
    <row r="7" spans="1:31" ht="33.75" thickBot="1" x14ac:dyDescent="0.5"/>
    <row r="8" spans="1:31" ht="39" customHeight="1" x14ac:dyDescent="0.2">
      <c r="A8" s="800" t="s">
        <v>31</v>
      </c>
      <c r="B8" s="800" t="s">
        <v>5</v>
      </c>
      <c r="C8" s="800" t="s">
        <v>6</v>
      </c>
      <c r="D8" s="800" t="s">
        <v>7</v>
      </c>
      <c r="E8" s="802" t="s">
        <v>8</v>
      </c>
      <c r="F8" s="802"/>
      <c r="G8" s="802" t="s">
        <v>14</v>
      </c>
      <c r="H8" s="802"/>
      <c r="I8" s="808" t="s">
        <v>11</v>
      </c>
      <c r="J8" s="809"/>
      <c r="K8" s="810"/>
      <c r="L8" s="800" t="s">
        <v>41</v>
      </c>
      <c r="M8" s="800" t="s">
        <v>13</v>
      </c>
      <c r="N8" s="811" t="s">
        <v>39</v>
      </c>
      <c r="O8" s="802"/>
      <c r="P8" s="802"/>
      <c r="Q8" s="802"/>
      <c r="R8" s="802"/>
      <c r="S8" s="802"/>
      <c r="T8" s="802"/>
      <c r="U8" s="815" t="s">
        <v>21</v>
      </c>
      <c r="V8" s="815"/>
      <c r="W8" s="815"/>
      <c r="X8" s="815"/>
      <c r="Y8" s="803" t="s">
        <v>25</v>
      </c>
      <c r="Z8" s="817"/>
      <c r="AA8" s="803" t="s">
        <v>32</v>
      </c>
      <c r="AB8" s="804"/>
    </row>
    <row r="9" spans="1:31" ht="62.25" customHeight="1" x14ac:dyDescent="0.2">
      <c r="A9" s="801"/>
      <c r="B9" s="801"/>
      <c r="C9" s="801"/>
      <c r="D9" s="801"/>
      <c r="E9" s="807" t="s">
        <v>9</v>
      </c>
      <c r="F9" s="807" t="s">
        <v>10</v>
      </c>
      <c r="G9" s="807" t="s">
        <v>15</v>
      </c>
      <c r="H9" s="807" t="s">
        <v>16</v>
      </c>
      <c r="I9" s="807" t="s">
        <v>12</v>
      </c>
      <c r="J9" s="807" t="s">
        <v>30</v>
      </c>
      <c r="K9" s="807" t="s">
        <v>37</v>
      </c>
      <c r="L9" s="801"/>
      <c r="M9" s="801"/>
      <c r="N9" s="812"/>
      <c r="O9" s="819" t="s">
        <v>35</v>
      </c>
      <c r="P9" s="819" t="s">
        <v>2</v>
      </c>
      <c r="Q9" s="821" t="s">
        <v>20</v>
      </c>
      <c r="R9" s="821"/>
      <c r="S9" s="821" t="s">
        <v>17</v>
      </c>
      <c r="T9" s="821"/>
      <c r="U9" s="816"/>
      <c r="V9" s="816"/>
      <c r="W9" s="816"/>
      <c r="X9" s="816"/>
      <c r="Y9" s="805"/>
      <c r="Z9" s="818"/>
      <c r="AA9" s="805"/>
      <c r="AB9" s="806"/>
      <c r="AC9" s="2"/>
      <c r="AD9" s="2"/>
      <c r="AE9" s="2"/>
    </row>
    <row r="10" spans="1:31" ht="26.25" customHeight="1" thickBot="1" x14ac:dyDescent="0.25">
      <c r="A10" s="801"/>
      <c r="B10" s="801"/>
      <c r="C10" s="801"/>
      <c r="D10" s="801"/>
      <c r="E10" s="801"/>
      <c r="F10" s="801"/>
      <c r="G10" s="801"/>
      <c r="H10" s="801"/>
      <c r="I10" s="801"/>
      <c r="J10" s="801"/>
      <c r="K10" s="801"/>
      <c r="L10" s="801"/>
      <c r="M10" s="801"/>
      <c r="N10" s="812"/>
      <c r="O10" s="819"/>
      <c r="P10" s="819"/>
      <c r="Q10" s="807" t="s">
        <v>0</v>
      </c>
      <c r="R10" s="807" t="s">
        <v>1</v>
      </c>
      <c r="S10" s="822" t="s">
        <v>19</v>
      </c>
      <c r="T10" s="822" t="s">
        <v>18</v>
      </c>
      <c r="U10" s="813" t="s">
        <v>22</v>
      </c>
      <c r="V10" s="814"/>
      <c r="W10" s="807" t="s">
        <v>23</v>
      </c>
      <c r="X10" s="824" t="s">
        <v>24</v>
      </c>
      <c r="Y10" s="805"/>
      <c r="Z10" s="818"/>
      <c r="AA10" s="805"/>
      <c r="AB10" s="806"/>
      <c r="AC10" s="1"/>
      <c r="AD10" s="1"/>
      <c r="AE10" s="1"/>
    </row>
    <row r="11" spans="1:31" ht="38.25" customHeight="1" thickBot="1" x14ac:dyDescent="0.25">
      <c r="A11" s="801"/>
      <c r="B11" s="801"/>
      <c r="C11" s="801"/>
      <c r="D11" s="801"/>
      <c r="E11" s="801"/>
      <c r="F11" s="801"/>
      <c r="G11" s="801"/>
      <c r="H11" s="801"/>
      <c r="I11" s="801"/>
      <c r="J11" s="801"/>
      <c r="K11" s="801"/>
      <c r="L11" s="801"/>
      <c r="M11" s="801"/>
      <c r="N11" s="812"/>
      <c r="O11" s="820"/>
      <c r="P11" s="820"/>
      <c r="Q11" s="801"/>
      <c r="R11" s="801"/>
      <c r="S11" s="823"/>
      <c r="T11" s="823"/>
      <c r="U11" s="185" t="s">
        <v>33</v>
      </c>
      <c r="V11" s="186" t="s">
        <v>34</v>
      </c>
      <c r="W11" s="801"/>
      <c r="X11" s="825"/>
      <c r="Y11" s="805"/>
      <c r="Z11" s="818"/>
      <c r="AA11" s="805"/>
      <c r="AB11" s="806"/>
      <c r="AC11" s="1"/>
      <c r="AD11" s="1"/>
      <c r="AE11" s="1"/>
    </row>
    <row r="12" spans="1:31" ht="30.6" customHeight="1" x14ac:dyDescent="0.2">
      <c r="A12" s="419" t="s">
        <v>43</v>
      </c>
      <c r="B12" s="419" t="s">
        <v>600</v>
      </c>
      <c r="C12" s="422" t="s">
        <v>601</v>
      </c>
      <c r="D12" s="829" t="s">
        <v>545</v>
      </c>
      <c r="E12" s="376" t="s">
        <v>44</v>
      </c>
      <c r="F12" s="351"/>
      <c r="G12" s="351">
        <v>15</v>
      </c>
      <c r="H12" s="354">
        <v>8</v>
      </c>
      <c r="I12" s="401" t="s">
        <v>45</v>
      </c>
      <c r="J12" s="404"/>
      <c r="K12" s="407" t="s">
        <v>374</v>
      </c>
      <c r="L12" s="407" t="s">
        <v>373</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8.8235294117647065E-2</v>
      </c>
      <c r="V12" s="369">
        <v>1</v>
      </c>
      <c r="W12" s="370">
        <f>S12*V12</f>
        <v>28.000000000000004</v>
      </c>
      <c r="X12" s="331" t="str">
        <f>+IF(W12&gt;=500,"ALTO",IF(AND(W12&gt;325,W12&lt;=499),"MEDIO",IF(AND(W12&gt;1,W12&lt;=324),"BAJO",)))</f>
        <v>BAJO</v>
      </c>
      <c r="Y12" s="13" t="s">
        <v>26</v>
      </c>
      <c r="Z12" s="4" t="s">
        <v>100</v>
      </c>
      <c r="AA12" s="13" t="s">
        <v>26</v>
      </c>
      <c r="AB12" s="5"/>
    </row>
    <row r="13" spans="1:31" ht="15.75" x14ac:dyDescent="0.25">
      <c r="A13" s="420"/>
      <c r="B13" s="420"/>
      <c r="C13" s="423"/>
      <c r="D13" s="830"/>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27" x14ac:dyDescent="0.25">
      <c r="A14" s="420"/>
      <c r="B14" s="420"/>
      <c r="C14" s="423"/>
      <c r="D14" s="830"/>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423"/>
      <c r="D15" s="830"/>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3.25" thickBot="1" x14ac:dyDescent="0.3">
      <c r="A16" s="420"/>
      <c r="B16" s="420"/>
      <c r="C16" s="423"/>
      <c r="D16" s="830"/>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22.5" x14ac:dyDescent="0.2">
      <c r="A17" s="420"/>
      <c r="B17" s="420"/>
      <c r="C17" s="423"/>
      <c r="D17" s="830"/>
      <c r="E17" s="376" t="s">
        <v>44</v>
      </c>
      <c r="F17" s="378"/>
      <c r="G17" s="351">
        <v>15</v>
      </c>
      <c r="H17" s="354">
        <v>8</v>
      </c>
      <c r="I17" s="402"/>
      <c r="J17" s="357"/>
      <c r="K17" s="334" t="s">
        <v>369</v>
      </c>
      <c r="L17" s="410" t="s">
        <v>368</v>
      </c>
      <c r="M17" s="7" t="s">
        <v>59</v>
      </c>
      <c r="N17" s="340" t="s">
        <v>98</v>
      </c>
      <c r="O17" s="30">
        <v>3</v>
      </c>
      <c r="P17" s="343">
        <f>((O17*0.6)+(O18*0.1)+(O19*0.1)+(O20*0.1)+(O21*0.1))</f>
        <v>2.7</v>
      </c>
      <c r="Q17" s="345">
        <v>1</v>
      </c>
      <c r="R17" s="348">
        <v>2</v>
      </c>
      <c r="S17" s="363">
        <f>P17*Q17*R17</f>
        <v>5.4</v>
      </c>
      <c r="T17" s="385" t="s">
        <v>122</v>
      </c>
      <c r="U17" s="328">
        <f>G17/170*1</f>
        <v>8.8235294117647065E-2</v>
      </c>
      <c r="V17" s="369">
        <v>1</v>
      </c>
      <c r="W17" s="370">
        <f>S17*V17</f>
        <v>5.4</v>
      </c>
      <c r="X17" s="331" t="str">
        <f>+IF(W17&gt;=500,"ALTO",IF(AND(W17&gt;325,W17&lt;=499),"MEDIO",IF(AND(W17&gt;1,W17&lt;=324),"BAJO",)))</f>
        <v>BAJO</v>
      </c>
      <c r="Y17" s="13" t="s">
        <v>26</v>
      </c>
      <c r="Z17" s="4" t="s">
        <v>100</v>
      </c>
      <c r="AA17" s="13" t="s">
        <v>26</v>
      </c>
      <c r="AB17" s="28"/>
    </row>
    <row r="18" spans="1:29" s="109" customFormat="1" ht="15.75" x14ac:dyDescent="0.25">
      <c r="A18" s="420"/>
      <c r="B18" s="420"/>
      <c r="C18" s="423"/>
      <c r="D18" s="830"/>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27" x14ac:dyDescent="0.25">
      <c r="A19" s="420"/>
      <c r="B19" s="420"/>
      <c r="C19" s="423"/>
      <c r="D19" s="830"/>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09" customFormat="1" ht="54" x14ac:dyDescent="0.25">
      <c r="A20" s="420"/>
      <c r="B20" s="420"/>
      <c r="C20" s="423"/>
      <c r="D20" s="830"/>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3"/>
      <c r="D21" s="830"/>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22.5" x14ac:dyDescent="0.2">
      <c r="A22" s="420"/>
      <c r="B22" s="420"/>
      <c r="C22" s="423"/>
      <c r="D22" s="830"/>
      <c r="E22" s="376" t="s">
        <v>44</v>
      </c>
      <c r="F22" s="351"/>
      <c r="G22" s="351">
        <v>15</v>
      </c>
      <c r="H22" s="354">
        <v>8</v>
      </c>
      <c r="I22" s="402"/>
      <c r="J22" s="357"/>
      <c r="K22" s="334" t="s">
        <v>362</v>
      </c>
      <c r="L22" s="337" t="s">
        <v>412</v>
      </c>
      <c r="M22" s="7" t="s">
        <v>61</v>
      </c>
      <c r="N22" s="340"/>
      <c r="O22" s="30">
        <v>3</v>
      </c>
      <c r="P22" s="343">
        <f>((O22*0.6)+(O23*0.1)+(O24*0.1)+(O25*0.1)+(O26*0.1))</f>
        <v>2.7</v>
      </c>
      <c r="Q22" s="345">
        <v>2</v>
      </c>
      <c r="R22" s="348">
        <v>4</v>
      </c>
      <c r="S22" s="363">
        <f>P22*Q22*R22</f>
        <v>21.6</v>
      </c>
      <c r="T22" s="366" t="str">
        <f>+IF(S22&gt;100,"Riesgo_INTOLERABLE",IF(AND(S22&gt;65,S22&lt;=100),"Riesgo_IMPORTANTE",IF(AND(S22&gt;37,S22&lt;=65),"Riesgo_MODERADO",IF(AND(S22&gt;16,S22&lt;=37),"Riesgo_TOLERABLE",IF(AND(S22&gt;=15),"Riesgo_BAJO")))))</f>
        <v>Riesgo_TOLERABLE</v>
      </c>
      <c r="U22" s="328">
        <f>G22/170*1</f>
        <v>8.8235294117647065E-2</v>
      </c>
      <c r="V22" s="369">
        <v>1</v>
      </c>
      <c r="W22" s="370">
        <f>S22*V22</f>
        <v>21.6</v>
      </c>
      <c r="X22" s="331" t="str">
        <f>+IF(W22&gt;=500,"ALTO",IF(AND(W22&gt;325,W22&lt;=499),"MEDIO",IF(AND(W22&gt;1,W22&lt;=324),"BAJO",)))</f>
        <v>BAJO</v>
      </c>
      <c r="Y22" s="13" t="s">
        <v>26</v>
      </c>
      <c r="Z22" s="4" t="s">
        <v>100</v>
      </c>
      <c r="AA22" s="13" t="s">
        <v>26</v>
      </c>
      <c r="AB22" s="28"/>
    </row>
    <row r="23" spans="1:29" s="109" customFormat="1" ht="15.75" x14ac:dyDescent="0.25">
      <c r="A23" s="420"/>
      <c r="B23" s="420"/>
      <c r="C23" s="423"/>
      <c r="D23" s="830"/>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27" x14ac:dyDescent="0.25">
      <c r="A24" s="420"/>
      <c r="B24" s="420"/>
      <c r="C24" s="423"/>
      <c r="D24" s="830"/>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359</v>
      </c>
    </row>
    <row r="25" spans="1:29" s="109" customFormat="1" ht="54" x14ac:dyDescent="0.25">
      <c r="A25" s="420"/>
      <c r="B25" s="420"/>
      <c r="C25" s="423"/>
      <c r="D25" s="830"/>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3"/>
      <c r="D26" s="830"/>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45" x14ac:dyDescent="0.2">
      <c r="A27" s="420"/>
      <c r="B27" s="420"/>
      <c r="C27" s="423"/>
      <c r="D27" s="830"/>
      <c r="E27" s="376" t="s">
        <v>44</v>
      </c>
      <c r="F27" s="378"/>
      <c r="G27" s="351">
        <v>15</v>
      </c>
      <c r="H27" s="354">
        <v>8</v>
      </c>
      <c r="I27" s="402"/>
      <c r="J27" s="357"/>
      <c r="K27" s="334" t="s">
        <v>355</v>
      </c>
      <c r="L27" s="337" t="s">
        <v>414</v>
      </c>
      <c r="M27" s="7" t="s">
        <v>66</v>
      </c>
      <c r="N27" s="340" t="s">
        <v>98</v>
      </c>
      <c r="O27" s="30">
        <v>6</v>
      </c>
      <c r="P27" s="343">
        <f>((O27*0.6)+(O28*0.1)+(O29*0.1)+(O30*0.1)+(O31*0.1))</f>
        <v>5.8999999999999986</v>
      </c>
      <c r="Q27" s="345">
        <v>2</v>
      </c>
      <c r="R27" s="348">
        <v>3</v>
      </c>
      <c r="S27" s="363">
        <f>P27*Q27*R27</f>
        <v>35.399999999999991</v>
      </c>
      <c r="T27" s="385" t="s">
        <v>126</v>
      </c>
      <c r="U27" s="328">
        <f>G27/170*1</f>
        <v>8.8235294117647065E-2</v>
      </c>
      <c r="V27" s="369">
        <v>1</v>
      </c>
      <c r="W27" s="370">
        <f>S27*V27</f>
        <v>35.399999999999991</v>
      </c>
      <c r="X27" s="331" t="str">
        <f>+IF(W27&gt;=500,"ALTO",IF(AND(W27&gt;325,W27&lt;=499),"MEDIO",IF(AND(W27&gt;1,W27&lt;=324),"BAJO",)))</f>
        <v>BAJO</v>
      </c>
      <c r="Y27" s="13" t="s">
        <v>26</v>
      </c>
      <c r="Z27" s="114" t="s">
        <v>100</v>
      </c>
      <c r="AA27" s="13" t="s">
        <v>26</v>
      </c>
      <c r="AB27" s="32"/>
    </row>
    <row r="28" spans="1:29" s="109" customFormat="1" ht="22.5" x14ac:dyDescent="0.25">
      <c r="A28" s="420"/>
      <c r="B28" s="420"/>
      <c r="C28" s="423"/>
      <c r="D28" s="830"/>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27" x14ac:dyDescent="0.25">
      <c r="A29" s="420"/>
      <c r="B29" s="420"/>
      <c r="C29" s="423"/>
      <c r="D29" s="830"/>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54" x14ac:dyDescent="0.25">
      <c r="A30" s="420"/>
      <c r="B30" s="420"/>
      <c r="C30" s="423"/>
      <c r="D30" s="830"/>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thickBot="1" x14ac:dyDescent="0.3">
      <c r="A31" s="420"/>
      <c r="B31" s="420"/>
      <c r="C31" s="423"/>
      <c r="D31" s="830"/>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33.75" x14ac:dyDescent="0.2">
      <c r="A32" s="420"/>
      <c r="B32" s="420"/>
      <c r="C32" s="423"/>
      <c r="D32" s="830"/>
      <c r="E32" s="376" t="s">
        <v>44</v>
      </c>
      <c r="F32" s="378"/>
      <c r="G32" s="351">
        <v>15</v>
      </c>
      <c r="H32" s="354">
        <v>8</v>
      </c>
      <c r="I32" s="402"/>
      <c r="J32" s="357"/>
      <c r="K32" s="334" t="s">
        <v>70</v>
      </c>
      <c r="L32" s="337" t="s">
        <v>425</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8.8235294117647065E-2</v>
      </c>
      <c r="V32" s="369">
        <v>1</v>
      </c>
      <c r="W32" s="370">
        <f>S32*V32</f>
        <v>20.8</v>
      </c>
      <c r="X32" s="331" t="s">
        <v>126</v>
      </c>
      <c r="Y32" s="13" t="s">
        <v>26</v>
      </c>
      <c r="Z32" s="4" t="s">
        <v>100</v>
      </c>
      <c r="AA32" s="13" t="s">
        <v>26</v>
      </c>
      <c r="AB32" s="110"/>
    </row>
    <row r="33" spans="1:28" s="109" customFormat="1" ht="15.75" x14ac:dyDescent="0.25">
      <c r="A33" s="420"/>
      <c r="B33" s="420"/>
      <c r="C33" s="423"/>
      <c r="D33" s="830"/>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27" x14ac:dyDescent="0.25">
      <c r="A34" s="420"/>
      <c r="B34" s="420"/>
      <c r="C34" s="423"/>
      <c r="D34" s="830"/>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54" x14ac:dyDescent="0.25">
      <c r="A35" s="420"/>
      <c r="B35" s="420"/>
      <c r="C35" s="423"/>
      <c r="D35" s="830"/>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34.5" thickBot="1" x14ac:dyDescent="0.3">
      <c r="A36" s="420"/>
      <c r="B36" s="420"/>
      <c r="C36" s="423"/>
      <c r="D36" s="830"/>
      <c r="E36" s="377"/>
      <c r="F36" s="379"/>
      <c r="G36" s="352"/>
      <c r="H36" s="355"/>
      <c r="I36" s="402"/>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45" x14ac:dyDescent="0.2">
      <c r="A37" s="420"/>
      <c r="B37" s="420"/>
      <c r="C37" s="423"/>
      <c r="D37" s="830"/>
      <c r="E37" s="191"/>
      <c r="F37" s="192"/>
      <c r="G37" s="189"/>
      <c r="H37" s="190"/>
      <c r="I37" s="402"/>
      <c r="J37" s="503"/>
      <c r="K37" s="504" t="s">
        <v>669</v>
      </c>
      <c r="L37" s="505" t="s">
        <v>685</v>
      </c>
      <c r="M37" s="8" t="s">
        <v>671</v>
      </c>
      <c r="N37" s="506" t="s">
        <v>98</v>
      </c>
      <c r="O37" s="207">
        <v>6</v>
      </c>
      <c r="P37" s="507">
        <f>((O37*0.6)+(O38*0.1)+(O39*0.1)+(O40*0.1)+(O41*0.1))</f>
        <v>4.4000000000000004</v>
      </c>
      <c r="Q37" s="508">
        <v>2</v>
      </c>
      <c r="R37" s="501">
        <v>3</v>
      </c>
      <c r="S37" s="364">
        <f>P37*Q37*R37</f>
        <v>26.400000000000002</v>
      </c>
      <c r="T37" s="385" t="s">
        <v>122</v>
      </c>
      <c r="U37" s="328">
        <f>G37/122*1</f>
        <v>0</v>
      </c>
      <c r="V37" s="369">
        <v>1</v>
      </c>
      <c r="W37" s="370">
        <f>S37*V37</f>
        <v>26.400000000000002</v>
      </c>
      <c r="X37" s="331" t="str">
        <f>+IF(W37&gt;=500,"ALTO",IF(AND(W37&gt;325,W37&lt;=499),"MEDIO",IF(AND(W37&gt;1,W37&lt;=324),"BAJO",)))</f>
        <v>BAJO</v>
      </c>
      <c r="Y37" s="11" t="s">
        <v>26</v>
      </c>
      <c r="Z37" s="209" t="s">
        <v>100</v>
      </c>
      <c r="AA37" s="11" t="s">
        <v>26</v>
      </c>
      <c r="AB37" s="228"/>
    </row>
    <row r="38" spans="1:28" s="109" customFormat="1" ht="18" x14ac:dyDescent="0.25">
      <c r="A38" s="420"/>
      <c r="B38" s="420"/>
      <c r="C38" s="423"/>
      <c r="D38" s="830"/>
      <c r="E38" s="191"/>
      <c r="F38" s="192"/>
      <c r="G38" s="189"/>
      <c r="H38" s="190"/>
      <c r="I38" s="402"/>
      <c r="J38" s="503"/>
      <c r="K38" s="504"/>
      <c r="L38" s="505"/>
      <c r="M38" s="8" t="s">
        <v>62</v>
      </c>
      <c r="N38" s="506"/>
      <c r="O38" s="10">
        <v>2</v>
      </c>
      <c r="P38" s="507"/>
      <c r="Q38" s="509"/>
      <c r="R38" s="502"/>
      <c r="S38" s="364"/>
      <c r="T38" s="386"/>
      <c r="U38" s="329"/>
      <c r="V38" s="329"/>
      <c r="W38" s="371"/>
      <c r="X38" s="332"/>
      <c r="Y38" s="11" t="s">
        <v>27</v>
      </c>
      <c r="Z38" s="209" t="s">
        <v>100</v>
      </c>
      <c r="AA38" s="11" t="s">
        <v>27</v>
      </c>
      <c r="AB38" s="229"/>
    </row>
    <row r="39" spans="1:28" s="109" customFormat="1" ht="27" x14ac:dyDescent="0.25">
      <c r="A39" s="420"/>
      <c r="B39" s="420"/>
      <c r="C39" s="423"/>
      <c r="D39" s="830"/>
      <c r="E39" s="191"/>
      <c r="F39" s="192"/>
      <c r="G39" s="189"/>
      <c r="H39" s="190"/>
      <c r="I39" s="402"/>
      <c r="J39" s="503"/>
      <c r="K39" s="504"/>
      <c r="L39" s="505"/>
      <c r="M39" s="8" t="s">
        <v>642</v>
      </c>
      <c r="N39" s="506"/>
      <c r="O39" s="10">
        <v>2</v>
      </c>
      <c r="P39" s="507"/>
      <c r="Q39" s="509"/>
      <c r="R39" s="502"/>
      <c r="S39" s="364"/>
      <c r="T39" s="386"/>
      <c r="U39" s="329"/>
      <c r="V39" s="329"/>
      <c r="W39" s="371"/>
      <c r="X39" s="332"/>
      <c r="Y39" s="11" t="s">
        <v>4</v>
      </c>
      <c r="Z39" s="210" t="s">
        <v>675</v>
      </c>
      <c r="AA39" s="11" t="s">
        <v>36</v>
      </c>
      <c r="AB39" s="210" t="s">
        <v>686</v>
      </c>
    </row>
    <row r="40" spans="1:28" s="109" customFormat="1" ht="54" x14ac:dyDescent="0.25">
      <c r="A40" s="420"/>
      <c r="B40" s="420"/>
      <c r="C40" s="423"/>
      <c r="D40" s="830"/>
      <c r="E40" s="191"/>
      <c r="F40" s="192"/>
      <c r="G40" s="189"/>
      <c r="H40" s="190"/>
      <c r="I40" s="402"/>
      <c r="J40" s="503"/>
      <c r="K40" s="504"/>
      <c r="L40" s="505"/>
      <c r="M40" s="8" t="s">
        <v>643</v>
      </c>
      <c r="N40" s="506"/>
      <c r="O40" s="10">
        <v>2</v>
      </c>
      <c r="P40" s="507"/>
      <c r="Q40" s="509"/>
      <c r="R40" s="502"/>
      <c r="S40" s="364"/>
      <c r="T40" s="386"/>
      <c r="U40" s="329"/>
      <c r="V40" s="329"/>
      <c r="W40" s="371"/>
      <c r="X40" s="332"/>
      <c r="Y40" s="11" t="s">
        <v>28</v>
      </c>
      <c r="Z40" s="210" t="s">
        <v>673</v>
      </c>
      <c r="AA40" s="11" t="s">
        <v>28</v>
      </c>
      <c r="AB40" s="210" t="s">
        <v>691</v>
      </c>
    </row>
    <row r="41" spans="1:28" s="109" customFormat="1" ht="23.25" thickBot="1" x14ac:dyDescent="0.3">
      <c r="A41" s="420"/>
      <c r="B41" s="420"/>
      <c r="C41" s="423"/>
      <c r="D41" s="830"/>
      <c r="E41" s="191"/>
      <c r="F41" s="192"/>
      <c r="G41" s="189"/>
      <c r="H41" s="190"/>
      <c r="I41" s="403"/>
      <c r="J41" s="503"/>
      <c r="K41" s="504"/>
      <c r="L41" s="505"/>
      <c r="M41" s="8" t="s">
        <v>672</v>
      </c>
      <c r="N41" s="506"/>
      <c r="O41" s="10">
        <v>2</v>
      </c>
      <c r="P41" s="507"/>
      <c r="Q41" s="509"/>
      <c r="R41" s="502"/>
      <c r="S41" s="364"/>
      <c r="T41" s="387"/>
      <c r="U41" s="330"/>
      <c r="V41" s="330"/>
      <c r="W41" s="372"/>
      <c r="X41" s="333"/>
      <c r="Y41" s="11" t="s">
        <v>29</v>
      </c>
      <c r="Z41" s="210" t="s">
        <v>100</v>
      </c>
      <c r="AA41" s="11" t="s">
        <v>29</v>
      </c>
      <c r="AB41" s="210" t="s">
        <v>690</v>
      </c>
    </row>
    <row r="42" spans="1:28" s="109" customFormat="1" ht="22.5" x14ac:dyDescent="0.2">
      <c r="A42" s="420"/>
      <c r="B42" s="420"/>
      <c r="C42" s="423"/>
      <c r="D42" s="830"/>
      <c r="E42" s="376" t="s">
        <v>44</v>
      </c>
      <c r="F42" s="378"/>
      <c r="G42" s="351">
        <v>15</v>
      </c>
      <c r="H42" s="354">
        <v>8</v>
      </c>
      <c r="I42" s="388"/>
      <c r="J42" s="357"/>
      <c r="K42" s="334" t="s">
        <v>47</v>
      </c>
      <c r="L42" s="337" t="s">
        <v>392</v>
      </c>
      <c r="M42" s="7" t="s">
        <v>342</v>
      </c>
      <c r="N42" s="340" t="s">
        <v>98</v>
      </c>
      <c r="O42" s="30">
        <v>1</v>
      </c>
      <c r="P42" s="343">
        <f>((O42*0.6)+(O43*0.1)+(O44*0.1)+(O45*0.1)+(O46*0.1))</f>
        <v>0.99999999999999989</v>
      </c>
      <c r="Q42" s="345">
        <v>2</v>
      </c>
      <c r="R42" s="348">
        <v>5</v>
      </c>
      <c r="S42" s="363">
        <f>P42*Q42*R42</f>
        <v>9.9999999999999982</v>
      </c>
      <c r="T42" s="385" t="s">
        <v>122</v>
      </c>
      <c r="U42" s="328">
        <f>G42/170*1</f>
        <v>8.8235294117647065E-2</v>
      </c>
      <c r="V42" s="369">
        <v>1</v>
      </c>
      <c r="W42" s="370">
        <f>S42*V42</f>
        <v>9.9999999999999982</v>
      </c>
      <c r="X42" s="331" t="str">
        <f>+IF(W42&gt;=500,"ALTO",IF(AND(W42&gt;325,W42&lt;=499),"MEDIO",IF(AND(W42&gt;1,W42&lt;=324),"BAJO",)))</f>
        <v>BAJO</v>
      </c>
      <c r="Y42" s="13" t="s">
        <v>26</v>
      </c>
      <c r="Z42" s="4" t="s">
        <v>100</v>
      </c>
      <c r="AA42" s="13" t="s">
        <v>26</v>
      </c>
      <c r="AB42" s="110"/>
    </row>
    <row r="43" spans="1:28" s="109" customFormat="1" ht="15.75" x14ac:dyDescent="0.25">
      <c r="A43" s="420"/>
      <c r="B43" s="420"/>
      <c r="C43" s="423"/>
      <c r="D43" s="830"/>
      <c r="E43" s="377"/>
      <c r="F43" s="379"/>
      <c r="G43" s="352"/>
      <c r="H43" s="355"/>
      <c r="I43" s="389"/>
      <c r="J43" s="358"/>
      <c r="K43" s="335"/>
      <c r="L43" s="383"/>
      <c r="M43" s="8" t="s">
        <v>94</v>
      </c>
      <c r="N43" s="341"/>
      <c r="O43" s="10">
        <v>1</v>
      </c>
      <c r="P43" s="343"/>
      <c r="Q43" s="346"/>
      <c r="R43" s="349"/>
      <c r="S43" s="364"/>
      <c r="T43" s="386"/>
      <c r="U43" s="329"/>
      <c r="V43" s="329"/>
      <c r="W43" s="371"/>
      <c r="X43" s="332"/>
      <c r="Y43" s="11" t="s">
        <v>27</v>
      </c>
      <c r="Z43" s="3" t="s">
        <v>100</v>
      </c>
      <c r="AA43" s="11" t="s">
        <v>27</v>
      </c>
      <c r="AB43" s="29"/>
    </row>
    <row r="44" spans="1:28" s="109" customFormat="1" ht="27" x14ac:dyDescent="0.25">
      <c r="A44" s="420"/>
      <c r="B44" s="420"/>
      <c r="C44" s="423"/>
      <c r="D44" s="830"/>
      <c r="E44" s="377"/>
      <c r="F44" s="379"/>
      <c r="G44" s="352"/>
      <c r="H44" s="355"/>
      <c r="I44" s="389"/>
      <c r="J44" s="358"/>
      <c r="K44" s="335"/>
      <c r="L44" s="383"/>
      <c r="M44" s="8" t="s">
        <v>341</v>
      </c>
      <c r="N44" s="341"/>
      <c r="O44" s="10">
        <v>1</v>
      </c>
      <c r="P44" s="343"/>
      <c r="Q44" s="346"/>
      <c r="R44" s="349"/>
      <c r="S44" s="364"/>
      <c r="T44" s="386"/>
      <c r="U44" s="329"/>
      <c r="V44" s="329"/>
      <c r="W44" s="371"/>
      <c r="X44" s="332"/>
      <c r="Y44" s="11" t="s">
        <v>4</v>
      </c>
      <c r="Z44" s="31" t="s">
        <v>100</v>
      </c>
      <c r="AA44" s="11" t="s">
        <v>36</v>
      </c>
      <c r="AB44" s="32" t="s">
        <v>340</v>
      </c>
    </row>
    <row r="45" spans="1:28" s="109" customFormat="1" ht="54" x14ac:dyDescent="0.25">
      <c r="A45" s="420"/>
      <c r="B45" s="420"/>
      <c r="C45" s="423"/>
      <c r="D45" s="830"/>
      <c r="E45" s="377"/>
      <c r="F45" s="379"/>
      <c r="G45" s="352"/>
      <c r="H45" s="355"/>
      <c r="I45" s="389"/>
      <c r="J45" s="358"/>
      <c r="K45" s="335"/>
      <c r="L45" s="383"/>
      <c r="M45" s="8" t="s">
        <v>55</v>
      </c>
      <c r="N45" s="341"/>
      <c r="O45" s="10">
        <v>1</v>
      </c>
      <c r="P45" s="343"/>
      <c r="Q45" s="346"/>
      <c r="R45" s="349"/>
      <c r="S45" s="364"/>
      <c r="T45" s="386"/>
      <c r="U45" s="329"/>
      <c r="V45" s="329"/>
      <c r="W45" s="371"/>
      <c r="X45" s="332"/>
      <c r="Y45" s="11" t="s">
        <v>28</v>
      </c>
      <c r="Z45" s="31" t="s">
        <v>339</v>
      </c>
      <c r="AA45" s="11" t="s">
        <v>28</v>
      </c>
      <c r="AB45" s="32" t="s">
        <v>127</v>
      </c>
    </row>
    <row r="46" spans="1:28" s="109" customFormat="1" ht="45.75" thickBot="1" x14ac:dyDescent="0.3">
      <c r="A46" s="420"/>
      <c r="B46" s="420"/>
      <c r="C46" s="423"/>
      <c r="D46" s="830"/>
      <c r="E46" s="377"/>
      <c r="F46" s="379"/>
      <c r="G46" s="352"/>
      <c r="H46" s="355"/>
      <c r="I46" s="389"/>
      <c r="J46" s="380"/>
      <c r="K46" s="336"/>
      <c r="L46" s="384"/>
      <c r="M46" s="9" t="s">
        <v>338</v>
      </c>
      <c r="N46" s="342"/>
      <c r="O46" s="33">
        <v>1</v>
      </c>
      <c r="P46" s="344"/>
      <c r="Q46" s="347"/>
      <c r="R46" s="350"/>
      <c r="S46" s="365"/>
      <c r="T46" s="387"/>
      <c r="U46" s="330"/>
      <c r="V46" s="330"/>
      <c r="W46" s="372"/>
      <c r="X46" s="333"/>
      <c r="Y46" s="14" t="s">
        <v>29</v>
      </c>
      <c r="Z46" s="45" t="s">
        <v>417</v>
      </c>
      <c r="AA46" s="14" t="s">
        <v>29</v>
      </c>
      <c r="AB46" s="35" t="s">
        <v>418</v>
      </c>
    </row>
    <row r="47" spans="1:28" s="109" customFormat="1" ht="22.5" x14ac:dyDescent="0.2">
      <c r="A47" s="420"/>
      <c r="B47" s="420"/>
      <c r="C47" s="423"/>
      <c r="D47" s="830"/>
      <c r="E47" s="376" t="s">
        <v>44</v>
      </c>
      <c r="F47" s="378"/>
      <c r="G47" s="351">
        <v>15</v>
      </c>
      <c r="H47" s="354">
        <v>8</v>
      </c>
      <c r="I47" s="389"/>
      <c r="J47" s="357"/>
      <c r="K47" s="334" t="s">
        <v>82</v>
      </c>
      <c r="L47" s="337" t="s">
        <v>430</v>
      </c>
      <c r="M47" s="7" t="s">
        <v>336</v>
      </c>
      <c r="N47" s="340" t="s">
        <v>98</v>
      </c>
      <c r="O47" s="30">
        <v>2</v>
      </c>
      <c r="P47" s="343">
        <f>((O47*0.6)+(O48*0.1)+(O49*0.1)+(O50*0.1)+(O51*0.1))</f>
        <v>1.7000000000000002</v>
      </c>
      <c r="Q47" s="345">
        <v>2</v>
      </c>
      <c r="R47" s="348">
        <v>5</v>
      </c>
      <c r="S47" s="363">
        <f>P47*Q47*R47</f>
        <v>17</v>
      </c>
      <c r="T47" s="385" t="s">
        <v>122</v>
      </c>
      <c r="U47" s="328">
        <f>G47/170*1</f>
        <v>8.8235294117647065E-2</v>
      </c>
      <c r="V47" s="369">
        <v>1</v>
      </c>
      <c r="W47" s="370">
        <f>S47*V47</f>
        <v>17</v>
      </c>
      <c r="X47" s="331" t="str">
        <f>+IF(W47&gt;=500,"ALTO",IF(AND(W47&gt;325,W47&lt;=499),"MEDIO",IF(AND(W47&gt;1,W47&lt;=324),"BAJO",)))</f>
        <v>BAJO</v>
      </c>
      <c r="Y47" s="13" t="s">
        <v>26</v>
      </c>
      <c r="Z47" s="4" t="s">
        <v>100</v>
      </c>
      <c r="AA47" s="13" t="s">
        <v>26</v>
      </c>
      <c r="AB47" s="110"/>
    </row>
    <row r="48" spans="1:28" s="109" customFormat="1" ht="15.75" x14ac:dyDescent="0.25">
      <c r="A48" s="420"/>
      <c r="B48" s="420"/>
      <c r="C48" s="423"/>
      <c r="D48" s="830"/>
      <c r="E48" s="377"/>
      <c r="F48" s="379"/>
      <c r="G48" s="352"/>
      <c r="H48" s="355"/>
      <c r="I48" s="389"/>
      <c r="J48" s="358"/>
      <c r="K48" s="335"/>
      <c r="L48" s="383"/>
      <c r="M48" s="8" t="s">
        <v>60</v>
      </c>
      <c r="N48" s="341"/>
      <c r="O48" s="10">
        <v>1</v>
      </c>
      <c r="P48" s="343"/>
      <c r="Q48" s="346"/>
      <c r="R48" s="349"/>
      <c r="S48" s="364"/>
      <c r="T48" s="386"/>
      <c r="U48" s="329"/>
      <c r="V48" s="329"/>
      <c r="W48" s="371"/>
      <c r="X48" s="332"/>
      <c r="Y48" s="11" t="s">
        <v>27</v>
      </c>
      <c r="Z48" s="3" t="s">
        <v>100</v>
      </c>
      <c r="AA48" s="11" t="s">
        <v>27</v>
      </c>
      <c r="AB48" s="29"/>
    </row>
    <row r="49" spans="1:28" s="109" customFormat="1" ht="27" x14ac:dyDescent="0.25">
      <c r="A49" s="420"/>
      <c r="B49" s="420"/>
      <c r="C49" s="423"/>
      <c r="D49" s="830"/>
      <c r="E49" s="377"/>
      <c r="F49" s="379"/>
      <c r="G49" s="352"/>
      <c r="H49" s="355"/>
      <c r="I49" s="389"/>
      <c r="J49" s="358"/>
      <c r="K49" s="335"/>
      <c r="L49" s="383"/>
      <c r="M49" s="8" t="s">
        <v>335</v>
      </c>
      <c r="N49" s="341"/>
      <c r="O49" s="10">
        <v>1</v>
      </c>
      <c r="P49" s="343"/>
      <c r="Q49" s="346"/>
      <c r="R49" s="349"/>
      <c r="S49" s="364"/>
      <c r="T49" s="386"/>
      <c r="U49" s="329"/>
      <c r="V49" s="329"/>
      <c r="W49" s="371"/>
      <c r="X49" s="332"/>
      <c r="Y49" s="11" t="s">
        <v>4</v>
      </c>
      <c r="Z49" s="111" t="s">
        <v>100</v>
      </c>
      <c r="AA49" s="11" t="s">
        <v>36</v>
      </c>
      <c r="AB49" s="32"/>
    </row>
    <row r="50" spans="1:28" s="109" customFormat="1" ht="54" x14ac:dyDescent="0.25">
      <c r="A50" s="420"/>
      <c r="B50" s="420"/>
      <c r="C50" s="423"/>
      <c r="D50" s="830"/>
      <c r="E50" s="377"/>
      <c r="F50" s="379"/>
      <c r="G50" s="352"/>
      <c r="H50" s="355"/>
      <c r="I50" s="389"/>
      <c r="J50" s="358"/>
      <c r="K50" s="335"/>
      <c r="L50" s="383"/>
      <c r="M50" s="8" t="s">
        <v>55</v>
      </c>
      <c r="N50" s="341"/>
      <c r="O50" s="10">
        <v>1</v>
      </c>
      <c r="P50" s="343"/>
      <c r="Q50" s="346"/>
      <c r="R50" s="349"/>
      <c r="S50" s="364"/>
      <c r="T50" s="386"/>
      <c r="U50" s="329"/>
      <c r="V50" s="329"/>
      <c r="W50" s="371"/>
      <c r="X50" s="332"/>
      <c r="Y50" s="11" t="s">
        <v>28</v>
      </c>
      <c r="Z50" s="31" t="s">
        <v>334</v>
      </c>
      <c r="AA50" s="11" t="s">
        <v>28</v>
      </c>
      <c r="AB50" s="32" t="s">
        <v>333</v>
      </c>
    </row>
    <row r="51" spans="1:28" s="109" customFormat="1" ht="45.75" thickBot="1" x14ac:dyDescent="0.3">
      <c r="A51" s="420"/>
      <c r="B51" s="420"/>
      <c r="C51" s="423"/>
      <c r="D51" s="830"/>
      <c r="E51" s="377"/>
      <c r="F51" s="379"/>
      <c r="G51" s="352"/>
      <c r="H51" s="355"/>
      <c r="I51" s="389"/>
      <c r="J51" s="380"/>
      <c r="K51" s="336"/>
      <c r="L51" s="384"/>
      <c r="M51" s="9" t="s">
        <v>57</v>
      </c>
      <c r="N51" s="342"/>
      <c r="O51" s="33">
        <v>2</v>
      </c>
      <c r="P51" s="344"/>
      <c r="Q51" s="347"/>
      <c r="R51" s="350"/>
      <c r="S51" s="365"/>
      <c r="T51" s="387"/>
      <c r="U51" s="330"/>
      <c r="V51" s="330"/>
      <c r="W51" s="372"/>
      <c r="X51" s="333"/>
      <c r="Y51" s="14" t="s">
        <v>29</v>
      </c>
      <c r="Z51" s="45" t="s">
        <v>417</v>
      </c>
      <c r="AA51" s="14" t="s">
        <v>29</v>
      </c>
      <c r="AB51" s="35" t="s">
        <v>418</v>
      </c>
    </row>
    <row r="52" spans="1:28" s="109" customFormat="1" ht="45" x14ac:dyDescent="0.2">
      <c r="A52" s="420"/>
      <c r="B52" s="420"/>
      <c r="C52" s="423"/>
      <c r="D52" s="830"/>
      <c r="E52" s="376" t="s">
        <v>44</v>
      </c>
      <c r="F52" s="378"/>
      <c r="G52" s="351">
        <v>15</v>
      </c>
      <c r="H52" s="354">
        <v>8</v>
      </c>
      <c r="I52" s="389"/>
      <c r="J52" s="357"/>
      <c r="K52" s="334" t="s">
        <v>92</v>
      </c>
      <c r="L52" s="381" t="s">
        <v>431</v>
      </c>
      <c r="M52" s="7" t="s">
        <v>96</v>
      </c>
      <c r="N52" s="340" t="s">
        <v>98</v>
      </c>
      <c r="O52" s="30">
        <v>3</v>
      </c>
      <c r="P52" s="343">
        <f>((O52*0.6)+(O53*0.1)+(O54*0.1)+(O55*0.1)+(O56*0.1))</f>
        <v>2.6</v>
      </c>
      <c r="Q52" s="345">
        <v>3</v>
      </c>
      <c r="R52" s="348">
        <v>5</v>
      </c>
      <c r="S52" s="363">
        <f>P52*Q52*R52</f>
        <v>39</v>
      </c>
      <c r="T52" s="495" t="str">
        <f>+IF(S52&gt;100,"Riesgo_ INTOLERABLE",IF(AND(S52&gt;65,S52&lt;=100),"Riesgo_ IMPORTANTE",IF(AND(S52&gt;37,S52&lt;=65),"Riesgo_ MODERADO",IF(AND(S52&gt;16,S52&lt;=37),"Riesgo_ TOLERABLE",IF(AND(S52&gt;=15),"Riesgo_BAJO")))))</f>
        <v>Riesgo_ MODERADO</v>
      </c>
      <c r="U52" s="328">
        <f>G52/170*1</f>
        <v>8.8235294117647065E-2</v>
      </c>
      <c r="V52" s="369">
        <v>1</v>
      </c>
      <c r="W52" s="370">
        <f>S52*V52</f>
        <v>39</v>
      </c>
      <c r="X52" s="331" t="str">
        <f>+IF(W52&gt;=500,"ALTO",IF(AND(W52&gt;325,W52&lt;=499),"MEDIO",IF(AND(W52&gt;1,W52&lt;=324),"BAJO",)))</f>
        <v>BAJO</v>
      </c>
      <c r="Y52" s="13" t="s">
        <v>26</v>
      </c>
      <c r="Z52" s="4" t="s">
        <v>100</v>
      </c>
      <c r="AA52" s="13" t="s">
        <v>26</v>
      </c>
      <c r="AB52" s="110"/>
    </row>
    <row r="53" spans="1:28" s="109" customFormat="1" ht="15.75" x14ac:dyDescent="0.25">
      <c r="A53" s="420"/>
      <c r="B53" s="420"/>
      <c r="C53" s="423"/>
      <c r="D53" s="830"/>
      <c r="E53" s="377"/>
      <c r="F53" s="379"/>
      <c r="G53" s="352"/>
      <c r="H53" s="355"/>
      <c r="I53" s="389"/>
      <c r="J53" s="358"/>
      <c r="K53" s="335"/>
      <c r="L53" s="381"/>
      <c r="M53" s="8" t="s">
        <v>93</v>
      </c>
      <c r="N53" s="341"/>
      <c r="O53" s="10">
        <v>3</v>
      </c>
      <c r="P53" s="343"/>
      <c r="Q53" s="346"/>
      <c r="R53" s="349"/>
      <c r="S53" s="364"/>
      <c r="T53" s="496"/>
      <c r="U53" s="329"/>
      <c r="V53" s="329"/>
      <c r="W53" s="371"/>
      <c r="X53" s="332"/>
      <c r="Y53" s="11" t="s">
        <v>27</v>
      </c>
      <c r="Z53" s="3" t="s">
        <v>100</v>
      </c>
      <c r="AA53" s="11" t="s">
        <v>27</v>
      </c>
      <c r="AB53" s="29"/>
    </row>
    <row r="54" spans="1:28" s="109" customFormat="1" ht="27" x14ac:dyDescent="0.25">
      <c r="A54" s="420"/>
      <c r="B54" s="420"/>
      <c r="C54" s="423"/>
      <c r="D54" s="830"/>
      <c r="E54" s="377"/>
      <c r="F54" s="379"/>
      <c r="G54" s="352"/>
      <c r="H54" s="355"/>
      <c r="I54" s="389"/>
      <c r="J54" s="358"/>
      <c r="K54" s="335"/>
      <c r="L54" s="381"/>
      <c r="M54" s="8" t="s">
        <v>76</v>
      </c>
      <c r="N54" s="341"/>
      <c r="O54" s="10">
        <v>2</v>
      </c>
      <c r="P54" s="343"/>
      <c r="Q54" s="346"/>
      <c r="R54" s="349"/>
      <c r="S54" s="364"/>
      <c r="T54" s="496"/>
      <c r="U54" s="329"/>
      <c r="V54" s="329"/>
      <c r="W54" s="371"/>
      <c r="X54" s="332"/>
      <c r="Y54" s="11" t="s">
        <v>4</v>
      </c>
      <c r="Z54" s="31" t="s">
        <v>329</v>
      </c>
      <c r="AA54" s="11" t="s">
        <v>36</v>
      </c>
      <c r="AB54" s="43" t="s">
        <v>127</v>
      </c>
    </row>
    <row r="55" spans="1:28" s="109" customFormat="1" ht="54" x14ac:dyDescent="0.25">
      <c r="A55" s="420"/>
      <c r="B55" s="420"/>
      <c r="C55" s="423"/>
      <c r="D55" s="830"/>
      <c r="E55" s="377"/>
      <c r="F55" s="379"/>
      <c r="G55" s="352"/>
      <c r="H55" s="355"/>
      <c r="I55" s="389"/>
      <c r="J55" s="358"/>
      <c r="K55" s="335"/>
      <c r="L55" s="381"/>
      <c r="M55" s="8" t="s">
        <v>77</v>
      </c>
      <c r="N55" s="341"/>
      <c r="O55" s="10">
        <v>1</v>
      </c>
      <c r="P55" s="343"/>
      <c r="Q55" s="346"/>
      <c r="R55" s="349"/>
      <c r="S55" s="364"/>
      <c r="T55" s="496"/>
      <c r="U55" s="329"/>
      <c r="V55" s="329"/>
      <c r="W55" s="371"/>
      <c r="X55" s="332"/>
      <c r="Y55" s="11" t="s">
        <v>28</v>
      </c>
      <c r="Z55" s="31" t="s">
        <v>117</v>
      </c>
      <c r="AA55" s="11" t="s">
        <v>28</v>
      </c>
      <c r="AB55" s="32" t="s">
        <v>328</v>
      </c>
    </row>
    <row r="56" spans="1:28" s="109" customFormat="1" ht="45.75" thickBot="1" x14ac:dyDescent="0.3">
      <c r="A56" s="420"/>
      <c r="B56" s="420"/>
      <c r="C56" s="423"/>
      <c r="D56" s="830"/>
      <c r="E56" s="377"/>
      <c r="F56" s="379"/>
      <c r="G56" s="352"/>
      <c r="H56" s="355"/>
      <c r="I56" s="389"/>
      <c r="J56" s="380"/>
      <c r="K56" s="336"/>
      <c r="L56" s="382"/>
      <c r="M56" s="9" t="s">
        <v>57</v>
      </c>
      <c r="N56" s="342"/>
      <c r="O56" s="33">
        <v>2</v>
      </c>
      <c r="P56" s="344"/>
      <c r="Q56" s="347"/>
      <c r="R56" s="350"/>
      <c r="S56" s="365"/>
      <c r="T56" s="497"/>
      <c r="U56" s="330"/>
      <c r="V56" s="330"/>
      <c r="W56" s="372"/>
      <c r="X56" s="333"/>
      <c r="Y56" s="14" t="s">
        <v>29</v>
      </c>
      <c r="Z56" s="45" t="s">
        <v>100</v>
      </c>
      <c r="AA56" s="14" t="s">
        <v>29</v>
      </c>
      <c r="AB56" s="32" t="s">
        <v>116</v>
      </c>
    </row>
    <row r="57" spans="1:28" s="109" customFormat="1" ht="78.75" x14ac:dyDescent="0.2">
      <c r="A57" s="420"/>
      <c r="B57" s="420"/>
      <c r="C57" s="423"/>
      <c r="D57" s="830"/>
      <c r="E57" s="376" t="s">
        <v>44</v>
      </c>
      <c r="F57" s="378"/>
      <c r="G57" s="351">
        <v>15</v>
      </c>
      <c r="H57" s="354">
        <v>8</v>
      </c>
      <c r="I57" s="389"/>
      <c r="J57" s="357"/>
      <c r="K57" s="334" t="s">
        <v>51</v>
      </c>
      <c r="L57" s="337" t="s">
        <v>326</v>
      </c>
      <c r="M57" s="7" t="s">
        <v>325</v>
      </c>
      <c r="N57" s="340" t="s">
        <v>98</v>
      </c>
      <c r="O57" s="30">
        <v>5</v>
      </c>
      <c r="P57" s="343">
        <f>((O57*0.6)+(O58*0.1)+(O59*0.1)+(O60*0.1)+(O61*0.1))</f>
        <v>3.8000000000000003</v>
      </c>
      <c r="Q57" s="345">
        <v>3</v>
      </c>
      <c r="R57" s="348">
        <v>6</v>
      </c>
      <c r="S57" s="363">
        <f>P57*Q57*R57</f>
        <v>68.400000000000006</v>
      </c>
      <c r="T57" s="495" t="str">
        <f>+IF(S57&gt;100,"Riesgo_ INTOLERABLE",IF(AND(S57&gt;65,S57&lt;=100),"Riesgo_ IMPORTANTE",IF(AND(S57&gt;37,S57&lt;=65),"Riesgo_ MODERADO",IF(AND(S57&gt;16,S57&lt;=37),"Riesgo_ TOLERABLE",IF(AND(S57&gt;=15),"Riesgo_BAJO")))))</f>
        <v>Riesgo_ IMPORTANTE</v>
      </c>
      <c r="U57" s="328">
        <f>G57/170*1</f>
        <v>8.8235294117647065E-2</v>
      </c>
      <c r="V57" s="369">
        <v>1</v>
      </c>
      <c r="W57" s="370">
        <f>S57*V57</f>
        <v>68.400000000000006</v>
      </c>
      <c r="X57" s="498" t="s">
        <v>125</v>
      </c>
      <c r="Y57" s="13" t="s">
        <v>26</v>
      </c>
      <c r="Z57" s="4" t="s">
        <v>100</v>
      </c>
      <c r="AA57" s="13" t="s">
        <v>26</v>
      </c>
      <c r="AB57" s="110"/>
    </row>
    <row r="58" spans="1:28" s="109" customFormat="1" ht="15.75" x14ac:dyDescent="0.25">
      <c r="A58" s="420"/>
      <c r="B58" s="420"/>
      <c r="C58" s="423"/>
      <c r="D58" s="830"/>
      <c r="E58" s="377"/>
      <c r="F58" s="379"/>
      <c r="G58" s="352"/>
      <c r="H58" s="355"/>
      <c r="I58" s="389"/>
      <c r="J58" s="358"/>
      <c r="K58" s="335"/>
      <c r="L58" s="338"/>
      <c r="M58" s="8" t="s">
        <v>60</v>
      </c>
      <c r="N58" s="341"/>
      <c r="O58" s="10">
        <v>1</v>
      </c>
      <c r="P58" s="343"/>
      <c r="Q58" s="346"/>
      <c r="R58" s="349"/>
      <c r="S58" s="364"/>
      <c r="T58" s="496"/>
      <c r="U58" s="329"/>
      <c r="V58" s="329"/>
      <c r="W58" s="371"/>
      <c r="X58" s="499"/>
      <c r="Y58" s="11" t="s">
        <v>27</v>
      </c>
      <c r="Z58" s="3" t="s">
        <v>100</v>
      </c>
      <c r="AA58" s="11" t="s">
        <v>27</v>
      </c>
      <c r="AB58" s="29"/>
    </row>
    <row r="59" spans="1:28" s="109" customFormat="1" ht="27" x14ac:dyDescent="0.25">
      <c r="A59" s="420"/>
      <c r="B59" s="420"/>
      <c r="C59" s="423"/>
      <c r="D59" s="830"/>
      <c r="E59" s="377"/>
      <c r="F59" s="379"/>
      <c r="G59" s="352"/>
      <c r="H59" s="355"/>
      <c r="I59" s="389"/>
      <c r="J59" s="358"/>
      <c r="K59" s="335"/>
      <c r="L59" s="338"/>
      <c r="M59" s="8" t="s">
        <v>89</v>
      </c>
      <c r="N59" s="341"/>
      <c r="O59" s="10">
        <v>2</v>
      </c>
      <c r="P59" s="343"/>
      <c r="Q59" s="346"/>
      <c r="R59" s="349"/>
      <c r="S59" s="364"/>
      <c r="T59" s="496"/>
      <c r="U59" s="329"/>
      <c r="V59" s="329"/>
      <c r="W59" s="371"/>
      <c r="X59" s="499"/>
      <c r="Y59" s="11" t="s">
        <v>4</v>
      </c>
      <c r="Z59" s="38" t="s">
        <v>100</v>
      </c>
      <c r="AA59" s="11" t="s">
        <v>36</v>
      </c>
      <c r="AB59" s="32" t="s">
        <v>695</v>
      </c>
    </row>
    <row r="60" spans="1:28" s="109" customFormat="1" ht="54" x14ac:dyDescent="0.25">
      <c r="A60" s="420"/>
      <c r="B60" s="420"/>
      <c r="C60" s="423"/>
      <c r="D60" s="830"/>
      <c r="E60" s="377"/>
      <c r="F60" s="379"/>
      <c r="G60" s="352"/>
      <c r="H60" s="355"/>
      <c r="I60" s="389"/>
      <c r="J60" s="358"/>
      <c r="K60" s="335"/>
      <c r="L60" s="338"/>
      <c r="M60" s="8" t="s">
        <v>323</v>
      </c>
      <c r="N60" s="341"/>
      <c r="O60" s="10">
        <v>1</v>
      </c>
      <c r="P60" s="343"/>
      <c r="Q60" s="346"/>
      <c r="R60" s="349"/>
      <c r="S60" s="364"/>
      <c r="T60" s="496"/>
      <c r="U60" s="329"/>
      <c r="V60" s="329"/>
      <c r="W60" s="371"/>
      <c r="X60" s="499"/>
      <c r="Y60" s="11" t="s">
        <v>28</v>
      </c>
      <c r="Z60" s="38" t="s">
        <v>429</v>
      </c>
      <c r="AA60" s="11" t="s">
        <v>28</v>
      </c>
      <c r="AB60" s="32" t="s">
        <v>119</v>
      </c>
    </row>
    <row r="61" spans="1:28" s="109" customFormat="1" ht="57" thickBot="1" x14ac:dyDescent="0.3">
      <c r="A61" s="420"/>
      <c r="B61" s="420"/>
      <c r="C61" s="423"/>
      <c r="D61" s="830"/>
      <c r="E61" s="377"/>
      <c r="F61" s="379"/>
      <c r="G61" s="352"/>
      <c r="H61" s="355"/>
      <c r="I61" s="389"/>
      <c r="J61" s="380"/>
      <c r="K61" s="336"/>
      <c r="L61" s="339"/>
      <c r="M61" s="9" t="s">
        <v>90</v>
      </c>
      <c r="N61" s="342"/>
      <c r="O61" s="33">
        <v>4</v>
      </c>
      <c r="P61" s="344"/>
      <c r="Q61" s="347"/>
      <c r="R61" s="350"/>
      <c r="S61" s="365"/>
      <c r="T61" s="497"/>
      <c r="U61" s="330"/>
      <c r="V61" s="330"/>
      <c r="W61" s="372"/>
      <c r="X61" s="500"/>
      <c r="Y61" s="14" t="s">
        <v>29</v>
      </c>
      <c r="Z61" s="38" t="s">
        <v>100</v>
      </c>
      <c r="AA61" s="11" t="s">
        <v>29</v>
      </c>
      <c r="AB61" s="32" t="s">
        <v>696</v>
      </c>
    </row>
    <row r="62" spans="1:28" s="109" customFormat="1" ht="33.75" x14ac:dyDescent="0.2">
      <c r="A62" s="420"/>
      <c r="B62" s="420"/>
      <c r="C62" s="423"/>
      <c r="D62" s="830"/>
      <c r="E62" s="376" t="s">
        <v>44</v>
      </c>
      <c r="F62" s="378"/>
      <c r="G62" s="351">
        <v>15</v>
      </c>
      <c r="H62" s="354">
        <v>8</v>
      </c>
      <c r="I62" s="389"/>
      <c r="J62" s="357"/>
      <c r="K62" s="334" t="s">
        <v>52</v>
      </c>
      <c r="L62" s="361" t="s">
        <v>421</v>
      </c>
      <c r="M62" s="7" t="s">
        <v>320</v>
      </c>
      <c r="N62" s="340" t="s">
        <v>98</v>
      </c>
      <c r="O62" s="30">
        <v>3</v>
      </c>
      <c r="P62" s="343">
        <f>((O62*0.6)+(O63*0.1)+(O64*0.1)+(O65*0.1)+(O66*0.1))</f>
        <v>2.5</v>
      </c>
      <c r="Q62" s="345">
        <v>3</v>
      </c>
      <c r="R62" s="348">
        <v>6</v>
      </c>
      <c r="S62" s="363">
        <f>P62*Q62*R62</f>
        <v>45</v>
      </c>
      <c r="T62" s="495" t="str">
        <f>+IF(S62&gt;100,"Riesgo_ INTOLERABLE",IF(AND(S62&gt;65,S62&lt;=100),"Riesgo_ IMPORTANTE",IF(AND(S62&gt;37,S62&lt;=65),"Riesgo_ MODERADO",IF(AND(S62&gt;16,S62&lt;=37),"Riesgo_ TOLERABLE",IF(AND(S62&gt;=15),"Riesgo_BAJO")))))</f>
        <v>Riesgo_ MODERADO</v>
      </c>
      <c r="U62" s="328">
        <f>G62/170*1</f>
        <v>8.8235294117647065E-2</v>
      </c>
      <c r="V62" s="369">
        <v>1</v>
      </c>
      <c r="W62" s="370">
        <f>S62*V62</f>
        <v>45</v>
      </c>
      <c r="X62" s="331" t="str">
        <f>+IF(W62&gt;=500,"ALTO",IF(AND(W62&gt;325,W62&lt;=499),"MEDIO",IF(AND(W62&gt;1,W62&lt;=324),"BAJO",)))</f>
        <v>BAJO</v>
      </c>
      <c r="Y62" s="13" t="s">
        <v>26</v>
      </c>
      <c r="Z62" s="4" t="s">
        <v>100</v>
      </c>
      <c r="AA62" s="13" t="s">
        <v>26</v>
      </c>
      <c r="AB62" s="110"/>
    </row>
    <row r="63" spans="1:28" s="109" customFormat="1" ht="15.75" x14ac:dyDescent="0.25">
      <c r="A63" s="420"/>
      <c r="B63" s="420"/>
      <c r="C63" s="423"/>
      <c r="D63" s="830"/>
      <c r="E63" s="377"/>
      <c r="F63" s="379"/>
      <c r="G63" s="352"/>
      <c r="H63" s="355"/>
      <c r="I63" s="389"/>
      <c r="J63" s="358"/>
      <c r="K63" s="335"/>
      <c r="L63" s="338"/>
      <c r="M63" s="8" t="s">
        <v>60</v>
      </c>
      <c r="N63" s="341"/>
      <c r="O63" s="10">
        <v>1</v>
      </c>
      <c r="P63" s="343"/>
      <c r="Q63" s="346"/>
      <c r="R63" s="349"/>
      <c r="S63" s="364"/>
      <c r="T63" s="496"/>
      <c r="U63" s="329"/>
      <c r="V63" s="329"/>
      <c r="W63" s="371"/>
      <c r="X63" s="332"/>
      <c r="Y63" s="11" t="s">
        <v>27</v>
      </c>
      <c r="Z63" s="3" t="s">
        <v>100</v>
      </c>
      <c r="AA63" s="11" t="s">
        <v>27</v>
      </c>
      <c r="AB63" s="29"/>
    </row>
    <row r="64" spans="1:28" s="109" customFormat="1" ht="56.25" x14ac:dyDescent="0.25">
      <c r="A64" s="420"/>
      <c r="B64" s="420"/>
      <c r="C64" s="423"/>
      <c r="D64" s="830"/>
      <c r="E64" s="377"/>
      <c r="F64" s="379"/>
      <c r="G64" s="352"/>
      <c r="H64" s="355"/>
      <c r="I64" s="389"/>
      <c r="J64" s="358"/>
      <c r="K64" s="335"/>
      <c r="L64" s="338"/>
      <c r="M64" s="8" t="s">
        <v>97</v>
      </c>
      <c r="N64" s="341"/>
      <c r="O64" s="10">
        <v>2</v>
      </c>
      <c r="P64" s="343"/>
      <c r="Q64" s="346"/>
      <c r="R64" s="349"/>
      <c r="S64" s="364"/>
      <c r="T64" s="496"/>
      <c r="U64" s="329"/>
      <c r="V64" s="329"/>
      <c r="W64" s="371"/>
      <c r="X64" s="332"/>
      <c r="Y64" s="11" t="s">
        <v>4</v>
      </c>
      <c r="Z64" s="38" t="s">
        <v>100</v>
      </c>
      <c r="AA64" s="11" t="s">
        <v>36</v>
      </c>
      <c r="AB64" s="32" t="s">
        <v>319</v>
      </c>
    </row>
    <row r="65" spans="1:28" s="109" customFormat="1" ht="54" x14ac:dyDescent="0.25">
      <c r="A65" s="420"/>
      <c r="B65" s="420"/>
      <c r="C65" s="423"/>
      <c r="D65" s="830"/>
      <c r="E65" s="377"/>
      <c r="F65" s="379"/>
      <c r="G65" s="352"/>
      <c r="H65" s="355"/>
      <c r="I65" s="389"/>
      <c r="J65" s="358"/>
      <c r="K65" s="335"/>
      <c r="L65" s="338"/>
      <c r="M65" s="8" t="s">
        <v>87</v>
      </c>
      <c r="N65" s="341"/>
      <c r="O65" s="10">
        <v>1</v>
      </c>
      <c r="P65" s="343"/>
      <c r="Q65" s="346"/>
      <c r="R65" s="349"/>
      <c r="S65" s="364"/>
      <c r="T65" s="496"/>
      <c r="U65" s="329"/>
      <c r="V65" s="329"/>
      <c r="W65" s="371"/>
      <c r="X65" s="332"/>
      <c r="Y65" s="11" t="s">
        <v>28</v>
      </c>
      <c r="Z65" s="38" t="s">
        <v>422</v>
      </c>
      <c r="AA65" s="11" t="s">
        <v>28</v>
      </c>
      <c r="AB65" s="32" t="s">
        <v>423</v>
      </c>
    </row>
    <row r="66" spans="1:28" s="109" customFormat="1" ht="57" thickBot="1" x14ac:dyDescent="0.3">
      <c r="A66" s="421"/>
      <c r="B66" s="421"/>
      <c r="C66" s="424"/>
      <c r="D66" s="831"/>
      <c r="E66" s="428"/>
      <c r="F66" s="429"/>
      <c r="G66" s="353"/>
      <c r="H66" s="356"/>
      <c r="I66" s="390"/>
      <c r="J66" s="359"/>
      <c r="K66" s="360"/>
      <c r="L66" s="362"/>
      <c r="M66" s="9" t="s">
        <v>91</v>
      </c>
      <c r="N66" s="342"/>
      <c r="O66" s="33">
        <v>3</v>
      </c>
      <c r="P66" s="344"/>
      <c r="Q66" s="347"/>
      <c r="R66" s="350"/>
      <c r="S66" s="365"/>
      <c r="T66" s="497"/>
      <c r="U66" s="330"/>
      <c r="V66" s="330"/>
      <c r="W66" s="372"/>
      <c r="X66" s="333"/>
      <c r="Y66" s="14" t="s">
        <v>29</v>
      </c>
      <c r="Z66" s="45" t="s">
        <v>100</v>
      </c>
      <c r="AA66" s="14" t="s">
        <v>29</v>
      </c>
      <c r="AB66" s="35" t="s">
        <v>316</v>
      </c>
    </row>
  </sheetData>
  <mergeCells count="227">
    <mergeCell ref="A8:A11"/>
    <mergeCell ref="B8:B11"/>
    <mergeCell ref="C8:C11"/>
    <mergeCell ref="D8:D11"/>
    <mergeCell ref="E8:F8"/>
    <mergeCell ref="G8:H8"/>
    <mergeCell ref="A1:C4"/>
    <mergeCell ref="D1:Z4"/>
    <mergeCell ref="AA1:AB2"/>
    <mergeCell ref="AA3:AB4"/>
    <mergeCell ref="A6:H6"/>
    <mergeCell ref="L6:M6"/>
    <mergeCell ref="X10:X11"/>
    <mergeCell ref="Y8:Z11"/>
    <mergeCell ref="AA8:AB11"/>
    <mergeCell ref="E9:E11"/>
    <mergeCell ref="F9:F11"/>
    <mergeCell ref="G9:G11"/>
    <mergeCell ref="H9:H11"/>
    <mergeCell ref="I9:I11"/>
    <mergeCell ref="J9:J11"/>
    <mergeCell ref="K9:K11"/>
    <mergeCell ref="I8:K8"/>
    <mergeCell ref="L8:L11"/>
    <mergeCell ref="M8:M11"/>
    <mergeCell ref="N8:N11"/>
    <mergeCell ref="O8:T8"/>
    <mergeCell ref="U8:X9"/>
    <mergeCell ref="P9:P11"/>
    <mergeCell ref="Q9:R9"/>
    <mergeCell ref="S9:T9"/>
    <mergeCell ref="Q10:Q11"/>
    <mergeCell ref="R10:R11"/>
    <mergeCell ref="S10:S11"/>
    <mergeCell ref="T10:T11"/>
    <mergeCell ref="U10:V10"/>
    <mergeCell ref="W10:W11"/>
    <mergeCell ref="O9:O11"/>
    <mergeCell ref="A12:A66"/>
    <mergeCell ref="B12:B66"/>
    <mergeCell ref="C12:C66"/>
    <mergeCell ref="D12:D66"/>
    <mergeCell ref="E12:E16"/>
    <mergeCell ref="F12:F16"/>
    <mergeCell ref="E47:E51"/>
    <mergeCell ref="E57:E61"/>
    <mergeCell ref="F57:F61"/>
    <mergeCell ref="E62:E66"/>
    <mergeCell ref="F47:F51"/>
    <mergeCell ref="E27:E31"/>
    <mergeCell ref="F27:F31"/>
    <mergeCell ref="E42:E46"/>
    <mergeCell ref="F42:F46"/>
    <mergeCell ref="E22:E26"/>
    <mergeCell ref="F22:F26"/>
    <mergeCell ref="E32:E36"/>
    <mergeCell ref="F32:F36"/>
    <mergeCell ref="E52:E56"/>
    <mergeCell ref="F52:F56"/>
    <mergeCell ref="F62:F66"/>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J12:J16"/>
    <mergeCell ref="K12:K16"/>
    <mergeCell ref="L12:L16"/>
    <mergeCell ref="L17:L21"/>
    <mergeCell ref="U17:U21"/>
    <mergeCell ref="V17:V21"/>
    <mergeCell ref="G22:G26"/>
    <mergeCell ref="H22:H26"/>
    <mergeCell ref="J22:J26"/>
    <mergeCell ref="K22:K26"/>
    <mergeCell ref="N17:N21"/>
    <mergeCell ref="P17:P21"/>
    <mergeCell ref="Q17:Q21"/>
    <mergeCell ref="N22:N26"/>
    <mergeCell ref="P22:P26"/>
    <mergeCell ref="Q22:Q26"/>
    <mergeCell ref="L22:L26"/>
    <mergeCell ref="S27:S31"/>
    <mergeCell ref="T27:T31"/>
    <mergeCell ref="V27:V31"/>
    <mergeCell ref="W27:W31"/>
    <mergeCell ref="N32:N36"/>
    <mergeCell ref="P32:P36"/>
    <mergeCell ref="Q32:Q36"/>
    <mergeCell ref="W17:W21"/>
    <mergeCell ref="X17:X21"/>
    <mergeCell ref="R17:R21"/>
    <mergeCell ref="S17:S21"/>
    <mergeCell ref="T17:T21"/>
    <mergeCell ref="U22:U26"/>
    <mergeCell ref="V22:V26"/>
    <mergeCell ref="W22:W26"/>
    <mergeCell ref="X22:X26"/>
    <mergeCell ref="R22:R26"/>
    <mergeCell ref="S22:S26"/>
    <mergeCell ref="T22:T26"/>
    <mergeCell ref="T32:T36"/>
    <mergeCell ref="U27:U31"/>
    <mergeCell ref="X27:X31"/>
    <mergeCell ref="R27:R31"/>
    <mergeCell ref="G32:G36"/>
    <mergeCell ref="H32:H36"/>
    <mergeCell ref="J32:J36"/>
    <mergeCell ref="K32:K36"/>
    <mergeCell ref="N27:N31"/>
    <mergeCell ref="P27:P31"/>
    <mergeCell ref="Q27:Q31"/>
    <mergeCell ref="L27:L31"/>
    <mergeCell ref="L32:L36"/>
    <mergeCell ref="G27:G31"/>
    <mergeCell ref="H27:H31"/>
    <mergeCell ref="J27:J31"/>
    <mergeCell ref="K27:K31"/>
    <mergeCell ref="U62:U66"/>
    <mergeCell ref="L62:L66"/>
    <mergeCell ref="N62:N66"/>
    <mergeCell ref="P62:P66"/>
    <mergeCell ref="Q62:Q66"/>
    <mergeCell ref="R62:R66"/>
    <mergeCell ref="V62:V66"/>
    <mergeCell ref="T52:T56"/>
    <mergeCell ref="P52:P56"/>
    <mergeCell ref="Q52:Q56"/>
    <mergeCell ref="R52:R56"/>
    <mergeCell ref="S52:S56"/>
    <mergeCell ref="V52:V56"/>
    <mergeCell ref="S62:S66"/>
    <mergeCell ref="T62:T66"/>
    <mergeCell ref="P57:P61"/>
    <mergeCell ref="Q57:Q61"/>
    <mergeCell ref="W42:W46"/>
    <mergeCell ref="X42:X46"/>
    <mergeCell ref="K42:K46"/>
    <mergeCell ref="L42:L46"/>
    <mergeCell ref="N42:N46"/>
    <mergeCell ref="P42:P46"/>
    <mergeCell ref="Q42:Q46"/>
    <mergeCell ref="R42:R46"/>
    <mergeCell ref="V47:V51"/>
    <mergeCell ref="W47:W51"/>
    <mergeCell ref="X47:X51"/>
    <mergeCell ref="P47:P51"/>
    <mergeCell ref="Q47:Q51"/>
    <mergeCell ref="R47:R51"/>
    <mergeCell ref="S47:S51"/>
    <mergeCell ref="T47:T51"/>
    <mergeCell ref="U47:U51"/>
    <mergeCell ref="S42:S46"/>
    <mergeCell ref="T42:T46"/>
    <mergeCell ref="U42:U46"/>
    <mergeCell ref="V42:V46"/>
    <mergeCell ref="G47:G51"/>
    <mergeCell ref="H47:H51"/>
    <mergeCell ref="J47:J51"/>
    <mergeCell ref="K47:K51"/>
    <mergeCell ref="L47:L51"/>
    <mergeCell ref="N47:N51"/>
    <mergeCell ref="I42:I66"/>
    <mergeCell ref="J42:J46"/>
    <mergeCell ref="K62:K66"/>
    <mergeCell ref="N52:N56"/>
    <mergeCell ref="L57:L61"/>
    <mergeCell ref="G42:G46"/>
    <mergeCell ref="H42:H46"/>
    <mergeCell ref="G52:G56"/>
    <mergeCell ref="H52:H56"/>
    <mergeCell ref="J52:J56"/>
    <mergeCell ref="K52:K56"/>
    <mergeCell ref="L52:L56"/>
    <mergeCell ref="G62:G66"/>
    <mergeCell ref="H62:H66"/>
    <mergeCell ref="J62:J66"/>
    <mergeCell ref="N57:N61"/>
    <mergeCell ref="G57:G61"/>
    <mergeCell ref="H57:H61"/>
    <mergeCell ref="W52:W56"/>
    <mergeCell ref="X52:X56"/>
    <mergeCell ref="U57:U61"/>
    <mergeCell ref="V57:V61"/>
    <mergeCell ref="W57:W61"/>
    <mergeCell ref="X57:X61"/>
    <mergeCell ref="R57:R61"/>
    <mergeCell ref="S57:S61"/>
    <mergeCell ref="U52:U56"/>
    <mergeCell ref="T57:T61"/>
    <mergeCell ref="J57:J61"/>
    <mergeCell ref="K57:K61"/>
    <mergeCell ref="W62:W66"/>
    <mergeCell ref="X62:X66"/>
    <mergeCell ref="X37:X41"/>
    <mergeCell ref="I12:I41"/>
    <mergeCell ref="R37:R41"/>
    <mergeCell ref="S37:S41"/>
    <mergeCell ref="T37:T41"/>
    <mergeCell ref="U37:U41"/>
    <mergeCell ref="V37:V41"/>
    <mergeCell ref="W37:W41"/>
    <mergeCell ref="J37:J41"/>
    <mergeCell ref="K37:K41"/>
    <mergeCell ref="L37:L41"/>
    <mergeCell ref="N37:N41"/>
    <mergeCell ref="P37:P41"/>
    <mergeCell ref="Q37:Q41"/>
    <mergeCell ref="U32:U36"/>
    <mergeCell ref="V32:V36"/>
    <mergeCell ref="W32:W36"/>
    <mergeCell ref="X32:X36"/>
    <mergeCell ref="R32:R36"/>
    <mergeCell ref="S32:S36"/>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0000"/>
    <pageSetUpPr fitToPage="1"/>
  </sheetPr>
  <dimension ref="A1:AE61"/>
  <sheetViews>
    <sheetView showGridLines="0" zoomScale="60" zoomScaleNormal="60" workbookViewId="0">
      <selection activeCell="L6" sqref="L6:M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709</v>
      </c>
      <c r="M6" s="448"/>
    </row>
    <row r="7" spans="1:31" ht="33.75" thickBot="1" x14ac:dyDescent="0.5"/>
    <row r="8" spans="1:31" ht="39" customHeight="1" x14ac:dyDescent="0.2">
      <c r="A8" s="800" t="s">
        <v>31</v>
      </c>
      <c r="B8" s="800" t="s">
        <v>5</v>
      </c>
      <c r="C8" s="800" t="s">
        <v>6</v>
      </c>
      <c r="D8" s="800" t="s">
        <v>7</v>
      </c>
      <c r="E8" s="802" t="s">
        <v>8</v>
      </c>
      <c r="F8" s="802"/>
      <c r="G8" s="802" t="s">
        <v>14</v>
      </c>
      <c r="H8" s="802"/>
      <c r="I8" s="808" t="s">
        <v>11</v>
      </c>
      <c r="J8" s="809"/>
      <c r="K8" s="810"/>
      <c r="L8" s="800" t="s">
        <v>41</v>
      </c>
      <c r="M8" s="800" t="s">
        <v>13</v>
      </c>
      <c r="N8" s="811" t="s">
        <v>39</v>
      </c>
      <c r="O8" s="802"/>
      <c r="P8" s="802"/>
      <c r="Q8" s="802"/>
      <c r="R8" s="802"/>
      <c r="S8" s="802"/>
      <c r="T8" s="802"/>
      <c r="U8" s="815" t="s">
        <v>21</v>
      </c>
      <c r="V8" s="815"/>
      <c r="W8" s="815"/>
      <c r="X8" s="815"/>
      <c r="Y8" s="803" t="s">
        <v>25</v>
      </c>
      <c r="Z8" s="817"/>
      <c r="AA8" s="803" t="s">
        <v>32</v>
      </c>
      <c r="AB8" s="804"/>
    </row>
    <row r="9" spans="1:31" ht="62.25" customHeight="1" x14ac:dyDescent="0.2">
      <c r="A9" s="801"/>
      <c r="B9" s="801"/>
      <c r="C9" s="801"/>
      <c r="D9" s="801"/>
      <c r="E9" s="807" t="s">
        <v>9</v>
      </c>
      <c r="F9" s="807" t="s">
        <v>10</v>
      </c>
      <c r="G9" s="807" t="s">
        <v>15</v>
      </c>
      <c r="H9" s="807" t="s">
        <v>16</v>
      </c>
      <c r="I9" s="807" t="s">
        <v>12</v>
      </c>
      <c r="J9" s="807" t="s">
        <v>30</v>
      </c>
      <c r="K9" s="807" t="s">
        <v>37</v>
      </c>
      <c r="L9" s="801"/>
      <c r="M9" s="801"/>
      <c r="N9" s="812"/>
      <c r="O9" s="819" t="s">
        <v>35</v>
      </c>
      <c r="P9" s="819" t="s">
        <v>2</v>
      </c>
      <c r="Q9" s="821" t="s">
        <v>20</v>
      </c>
      <c r="R9" s="821"/>
      <c r="S9" s="821" t="s">
        <v>17</v>
      </c>
      <c r="T9" s="821"/>
      <c r="U9" s="816"/>
      <c r="V9" s="816"/>
      <c r="W9" s="816"/>
      <c r="X9" s="816"/>
      <c r="Y9" s="805"/>
      <c r="Z9" s="818"/>
      <c r="AA9" s="805"/>
      <c r="AB9" s="806"/>
      <c r="AC9" s="2"/>
      <c r="AD9" s="2"/>
      <c r="AE9" s="2"/>
    </row>
    <row r="10" spans="1:31" ht="26.25" customHeight="1" thickBot="1" x14ac:dyDescent="0.25">
      <c r="A10" s="801"/>
      <c r="B10" s="801"/>
      <c r="C10" s="801"/>
      <c r="D10" s="801"/>
      <c r="E10" s="801"/>
      <c r="F10" s="801"/>
      <c r="G10" s="801"/>
      <c r="H10" s="801"/>
      <c r="I10" s="801"/>
      <c r="J10" s="801"/>
      <c r="K10" s="801"/>
      <c r="L10" s="801"/>
      <c r="M10" s="801"/>
      <c r="N10" s="812"/>
      <c r="O10" s="819"/>
      <c r="P10" s="819"/>
      <c r="Q10" s="807" t="s">
        <v>0</v>
      </c>
      <c r="R10" s="807" t="s">
        <v>1</v>
      </c>
      <c r="S10" s="822" t="s">
        <v>19</v>
      </c>
      <c r="T10" s="822" t="s">
        <v>18</v>
      </c>
      <c r="U10" s="813" t="s">
        <v>22</v>
      </c>
      <c r="V10" s="814"/>
      <c r="W10" s="807" t="s">
        <v>23</v>
      </c>
      <c r="X10" s="824" t="s">
        <v>24</v>
      </c>
      <c r="Y10" s="805"/>
      <c r="Z10" s="818"/>
      <c r="AA10" s="805"/>
      <c r="AB10" s="806"/>
      <c r="AC10" s="1"/>
      <c r="AD10" s="1"/>
      <c r="AE10" s="1"/>
    </row>
    <row r="11" spans="1:31" ht="38.25" customHeight="1" thickBot="1" x14ac:dyDescent="0.25">
      <c r="A11" s="801"/>
      <c r="B11" s="801"/>
      <c r="C11" s="801"/>
      <c r="D11" s="801"/>
      <c r="E11" s="801"/>
      <c r="F11" s="801"/>
      <c r="G11" s="801"/>
      <c r="H11" s="801"/>
      <c r="I11" s="801"/>
      <c r="J11" s="801"/>
      <c r="K11" s="801"/>
      <c r="L11" s="801"/>
      <c r="M11" s="801"/>
      <c r="N11" s="812"/>
      <c r="O11" s="820"/>
      <c r="P11" s="820"/>
      <c r="Q11" s="801"/>
      <c r="R11" s="801"/>
      <c r="S11" s="823"/>
      <c r="T11" s="823"/>
      <c r="U11" s="185" t="s">
        <v>33</v>
      </c>
      <c r="V11" s="186" t="s">
        <v>34</v>
      </c>
      <c r="W11" s="801"/>
      <c r="X11" s="825"/>
      <c r="Y11" s="805"/>
      <c r="Z11" s="818"/>
      <c r="AA11" s="805"/>
      <c r="AB11" s="806"/>
      <c r="AC11" s="1"/>
      <c r="AD11" s="1"/>
      <c r="AE11" s="1"/>
    </row>
    <row r="12" spans="1:31" ht="54" customHeight="1" x14ac:dyDescent="0.2">
      <c r="A12" s="419" t="s">
        <v>43</v>
      </c>
      <c r="B12" s="419" t="s">
        <v>602</v>
      </c>
      <c r="C12" s="422" t="s">
        <v>603</v>
      </c>
      <c r="D12" s="425" t="s">
        <v>604</v>
      </c>
      <c r="E12" s="376" t="s">
        <v>44</v>
      </c>
      <c r="F12" s="351"/>
      <c r="G12" s="351">
        <v>12</v>
      </c>
      <c r="H12" s="354">
        <v>8</v>
      </c>
      <c r="I12" s="401" t="s">
        <v>45</v>
      </c>
      <c r="J12" s="404"/>
      <c r="K12" s="407" t="s">
        <v>374</v>
      </c>
      <c r="L12" s="407" t="s">
        <v>398</v>
      </c>
      <c r="M12" s="7" t="s">
        <v>372</v>
      </c>
      <c r="N12" s="340" t="s">
        <v>98</v>
      </c>
      <c r="O12" s="30">
        <v>3</v>
      </c>
      <c r="P12" s="394">
        <f>((O12*0.6)+(O13*0.1)+(O14*0.1)+(O15*0.1)+(O16*0.1))</f>
        <v>2.8000000000000003</v>
      </c>
      <c r="Q12" s="395">
        <v>2</v>
      </c>
      <c r="R12" s="398">
        <v>4</v>
      </c>
      <c r="S12" s="363">
        <f>P12*Q12*R12</f>
        <v>22.400000000000002</v>
      </c>
      <c r="T12" s="366" t="str">
        <f>+IF(S12&gt;100,"Riesgo_INTOLERABLE",IF(AND(S12&gt;65,S12&lt;=100),"Riesgo_IMPORTANTE",IF(AND(S12&gt;37,S12&lt;=65),"Riesgo_MODERADO",IF(AND(S12&gt;16,S12&lt;=37),"Riesgo_TOLERABLE",IF(AND(S12&gt;=15),"Riesgo_BAJO")))))</f>
        <v>Riesgo_TOLERABLE</v>
      </c>
      <c r="U12" s="328">
        <f>G12/170*1</f>
        <v>7.0588235294117646E-2</v>
      </c>
      <c r="V12" s="369">
        <v>1</v>
      </c>
      <c r="W12" s="370">
        <f>S12*V12</f>
        <v>22.400000000000002</v>
      </c>
      <c r="X12" s="331" t="str">
        <f>+IF(W12&gt;=500,"ALTO",IF(AND(W12&gt;325,W12&lt;=499),"MEDIO",IF(AND(W12&gt;1,W12&lt;=324),"BAJO",)))</f>
        <v>BAJO</v>
      </c>
      <c r="Y12" s="13" t="s">
        <v>26</v>
      </c>
      <c r="Z12" s="4" t="s">
        <v>100</v>
      </c>
      <c r="AA12" s="13" t="s">
        <v>26</v>
      </c>
      <c r="AB12" s="5"/>
    </row>
    <row r="13" spans="1:31" ht="24" customHeight="1" x14ac:dyDescent="0.25">
      <c r="A13" s="420"/>
      <c r="B13" s="420"/>
      <c r="C13" s="423"/>
      <c r="D13" s="426"/>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37.5" customHeight="1" x14ac:dyDescent="0.25">
      <c r="A14" s="420"/>
      <c r="B14" s="420"/>
      <c r="C14" s="423"/>
      <c r="D14" s="426"/>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423"/>
      <c r="D15" s="426"/>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5.5" customHeight="1" thickBot="1" x14ac:dyDescent="0.3">
      <c r="A16" s="420"/>
      <c r="B16" s="420"/>
      <c r="C16" s="423"/>
      <c r="D16" s="426"/>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29.25" customHeight="1" x14ac:dyDescent="0.2">
      <c r="A17" s="420"/>
      <c r="B17" s="420"/>
      <c r="C17" s="423"/>
      <c r="D17" s="426"/>
      <c r="E17" s="376" t="s">
        <v>44</v>
      </c>
      <c r="F17" s="378"/>
      <c r="G17" s="351">
        <v>12</v>
      </c>
      <c r="H17" s="354">
        <v>8</v>
      </c>
      <c r="I17" s="402"/>
      <c r="J17" s="357"/>
      <c r="K17" s="334" t="s">
        <v>369</v>
      </c>
      <c r="L17" s="410" t="s">
        <v>368</v>
      </c>
      <c r="M17" s="7" t="s">
        <v>59</v>
      </c>
      <c r="N17" s="340" t="s">
        <v>98</v>
      </c>
      <c r="O17" s="30">
        <v>3</v>
      </c>
      <c r="P17" s="343">
        <f>((O17*0.6)+(O18*0.1)+(O19*0.1)+(O20*0.1)+(O21*0.1))</f>
        <v>2.7</v>
      </c>
      <c r="Q17" s="345">
        <v>1</v>
      </c>
      <c r="R17" s="348">
        <v>2</v>
      </c>
      <c r="S17" s="363">
        <f>P17*Q17*R17</f>
        <v>5.4</v>
      </c>
      <c r="T17" s="385" t="s">
        <v>122</v>
      </c>
      <c r="U17" s="328">
        <f>G17/170*1</f>
        <v>7.0588235294117646E-2</v>
      </c>
      <c r="V17" s="369">
        <v>1</v>
      </c>
      <c r="W17" s="370">
        <f>S17*V17</f>
        <v>5.4</v>
      </c>
      <c r="X17" s="331" t="str">
        <f>+IF(W17&gt;=500,"ALTO",IF(AND(W17&gt;325,W17&lt;=499),"MEDIO",IF(AND(W17&gt;1,W17&lt;=324),"BAJO",)))</f>
        <v>BAJO</v>
      </c>
      <c r="Y17" s="13" t="s">
        <v>26</v>
      </c>
      <c r="Z17" s="4" t="s">
        <v>100</v>
      </c>
      <c r="AA17" s="13" t="s">
        <v>26</v>
      </c>
      <c r="AB17" s="28"/>
    </row>
    <row r="18" spans="1:29" s="109" customFormat="1" ht="30" customHeight="1" x14ac:dyDescent="0.25">
      <c r="A18" s="420"/>
      <c r="B18" s="420"/>
      <c r="C18" s="423"/>
      <c r="D18" s="426"/>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69.75" customHeight="1" x14ac:dyDescent="0.25">
      <c r="A19" s="420"/>
      <c r="B19" s="420"/>
      <c r="C19" s="423"/>
      <c r="D19" s="426"/>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09" customFormat="1" ht="54" x14ac:dyDescent="0.25">
      <c r="A20" s="420"/>
      <c r="B20" s="420"/>
      <c r="C20" s="423"/>
      <c r="D20" s="426"/>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3"/>
      <c r="D21" s="426"/>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34.5" customHeight="1" x14ac:dyDescent="0.2">
      <c r="A22" s="420"/>
      <c r="B22" s="420"/>
      <c r="C22" s="423"/>
      <c r="D22" s="426"/>
      <c r="E22" s="376" t="s">
        <v>44</v>
      </c>
      <c r="F22" s="351"/>
      <c r="G22" s="351">
        <v>12</v>
      </c>
      <c r="H22" s="354">
        <v>8</v>
      </c>
      <c r="I22" s="402"/>
      <c r="J22" s="357"/>
      <c r="K22" s="334" t="s">
        <v>362</v>
      </c>
      <c r="L22" s="337" t="s">
        <v>399</v>
      </c>
      <c r="M22" s="7" t="s">
        <v>61</v>
      </c>
      <c r="N22" s="340"/>
      <c r="O22" s="30">
        <v>3</v>
      </c>
      <c r="P22" s="343">
        <f>((O22*0.6)+(O23*0.1)+(O24*0.1)+(O25*0.1)+(O26*0.1))</f>
        <v>2.7</v>
      </c>
      <c r="Q22" s="345">
        <v>2</v>
      </c>
      <c r="R22" s="348">
        <v>4</v>
      </c>
      <c r="S22" s="363">
        <f>P22*Q22*R22</f>
        <v>21.6</v>
      </c>
      <c r="T22" s="366" t="str">
        <f>+IF(S22&gt;100,"Riesgo_INTOLERABLE",IF(AND(S22&gt;65,S22&lt;=100),"Riesgo_IMPORTANTE",IF(AND(S22&gt;37,S22&lt;=65),"Riesgo_MODERADO",IF(AND(S22&gt;16,S22&lt;=37),"Riesgo_TOLERABLE",IF(AND(S22&gt;=15),"Riesgo_BAJO")))))</f>
        <v>Riesgo_TOLERABLE</v>
      </c>
      <c r="U22" s="328">
        <f>G22/170*1</f>
        <v>7.0588235294117646E-2</v>
      </c>
      <c r="V22" s="369">
        <v>1</v>
      </c>
      <c r="W22" s="370">
        <f>S22*V22</f>
        <v>21.6</v>
      </c>
      <c r="X22" s="331" t="str">
        <f>+IF(W22&gt;=500,"ALTO",IF(AND(W22&gt;325,W22&lt;=499),"MEDIO",IF(AND(W22&gt;1,W22&lt;=324),"BAJO",)))</f>
        <v>BAJO</v>
      </c>
      <c r="Y22" s="13" t="s">
        <v>26</v>
      </c>
      <c r="Z22" s="4" t="s">
        <v>100</v>
      </c>
      <c r="AA22" s="13" t="s">
        <v>26</v>
      </c>
      <c r="AB22" s="28"/>
    </row>
    <row r="23" spans="1:29" s="109" customFormat="1" ht="37.5" customHeight="1" x14ac:dyDescent="0.25">
      <c r="A23" s="420"/>
      <c r="B23" s="420"/>
      <c r="C23" s="423"/>
      <c r="D23" s="426"/>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45" x14ac:dyDescent="0.25">
      <c r="A24" s="420"/>
      <c r="B24" s="420"/>
      <c r="C24" s="423"/>
      <c r="D24" s="426"/>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386</v>
      </c>
      <c r="AA24" s="11" t="s">
        <v>36</v>
      </c>
      <c r="AB24" s="32" t="s">
        <v>699</v>
      </c>
    </row>
    <row r="25" spans="1:29" s="109" customFormat="1" ht="58.5" customHeight="1" x14ac:dyDescent="0.25">
      <c r="A25" s="420"/>
      <c r="B25" s="420"/>
      <c r="C25" s="423"/>
      <c r="D25" s="426"/>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3"/>
      <c r="D26" s="426"/>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61.5" customHeight="1" x14ac:dyDescent="0.2">
      <c r="A27" s="420"/>
      <c r="B27" s="420"/>
      <c r="C27" s="423"/>
      <c r="D27" s="426"/>
      <c r="E27" s="376" t="s">
        <v>44</v>
      </c>
      <c r="F27" s="378"/>
      <c r="G27" s="351">
        <v>12</v>
      </c>
      <c r="H27" s="354">
        <v>8</v>
      </c>
      <c r="I27" s="402"/>
      <c r="J27" s="357"/>
      <c r="K27" s="334" t="s">
        <v>355</v>
      </c>
      <c r="L27" s="337" t="s">
        <v>400</v>
      </c>
      <c r="M27" s="7" t="s">
        <v>66</v>
      </c>
      <c r="N27" s="340" t="s">
        <v>98</v>
      </c>
      <c r="O27" s="30">
        <v>6</v>
      </c>
      <c r="P27" s="343">
        <f>((O27*0.6)+(O28*0.1)+(O29*0.1)+(O30*0.1)+(O31*0.1))</f>
        <v>5.8999999999999986</v>
      </c>
      <c r="Q27" s="345">
        <v>2</v>
      </c>
      <c r="R27" s="348">
        <v>1</v>
      </c>
      <c r="S27" s="363">
        <f>P27*Q27*R27</f>
        <v>11.799999999999997</v>
      </c>
      <c r="T27" s="385" t="s">
        <v>122</v>
      </c>
      <c r="U27" s="328">
        <f>G27/170*1</f>
        <v>7.0588235294117646E-2</v>
      </c>
      <c r="V27" s="369">
        <v>1</v>
      </c>
      <c r="W27" s="370">
        <f>S27*V27</f>
        <v>11.799999999999997</v>
      </c>
      <c r="X27" s="331" t="str">
        <f>+IF(W27&gt;=500,"ALTO",IF(AND(W27&gt;325,W27&lt;=499),"MEDIO",IF(AND(W27&gt;1,W27&lt;=324),"BAJO",)))</f>
        <v>BAJO</v>
      </c>
      <c r="Y27" s="13" t="s">
        <v>26</v>
      </c>
      <c r="Z27" s="114" t="s">
        <v>100</v>
      </c>
      <c r="AA27" s="13" t="s">
        <v>26</v>
      </c>
      <c r="AB27" s="32"/>
    </row>
    <row r="28" spans="1:29" s="109" customFormat="1" ht="41.25" customHeight="1" x14ac:dyDescent="0.25">
      <c r="A28" s="420"/>
      <c r="B28" s="420"/>
      <c r="C28" s="423"/>
      <c r="D28" s="426"/>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47.25" customHeight="1" x14ac:dyDescent="0.25">
      <c r="A29" s="420"/>
      <c r="B29" s="420"/>
      <c r="C29" s="423"/>
      <c r="D29" s="426"/>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390</v>
      </c>
      <c r="AA29" s="11" t="s">
        <v>36</v>
      </c>
      <c r="AB29" s="32" t="s">
        <v>389</v>
      </c>
    </row>
    <row r="30" spans="1:29" s="109" customFormat="1" ht="63" customHeight="1" x14ac:dyDescent="0.25">
      <c r="A30" s="420"/>
      <c r="B30" s="420"/>
      <c r="C30" s="423"/>
      <c r="D30" s="426"/>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customHeight="1" thickBot="1" x14ac:dyDescent="0.3">
      <c r="A31" s="420"/>
      <c r="B31" s="420"/>
      <c r="C31" s="423"/>
      <c r="D31" s="426"/>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61.5" customHeight="1" x14ac:dyDescent="0.2">
      <c r="A32" s="420"/>
      <c r="B32" s="420"/>
      <c r="C32" s="423"/>
      <c r="D32" s="426"/>
      <c r="E32" s="376" t="s">
        <v>44</v>
      </c>
      <c r="F32" s="378"/>
      <c r="G32" s="351">
        <v>12</v>
      </c>
      <c r="H32" s="354">
        <v>8</v>
      </c>
      <c r="I32" s="402"/>
      <c r="J32" s="357"/>
      <c r="K32" s="334" t="s">
        <v>70</v>
      </c>
      <c r="L32" s="337" t="s">
        <v>401</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7.0588235294117646E-2</v>
      </c>
      <c r="V32" s="369">
        <v>1</v>
      </c>
      <c r="W32" s="370">
        <f>S32*V32</f>
        <v>20.8</v>
      </c>
      <c r="X32" s="331" t="s">
        <v>126</v>
      </c>
      <c r="Y32" s="13" t="s">
        <v>26</v>
      </c>
      <c r="Z32" s="4" t="s">
        <v>100</v>
      </c>
      <c r="AA32" s="13" t="s">
        <v>26</v>
      </c>
      <c r="AB32" s="110"/>
    </row>
    <row r="33" spans="1:28" s="109" customFormat="1" ht="41.25" customHeight="1" x14ac:dyDescent="0.25">
      <c r="A33" s="420"/>
      <c r="B33" s="420"/>
      <c r="C33" s="423"/>
      <c r="D33" s="426"/>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36.75" customHeight="1" x14ac:dyDescent="0.25">
      <c r="A34" s="420"/>
      <c r="B34" s="420"/>
      <c r="C34" s="423"/>
      <c r="D34" s="426"/>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63" customHeight="1" x14ac:dyDescent="0.25">
      <c r="A35" s="420"/>
      <c r="B35" s="420"/>
      <c r="C35" s="423"/>
      <c r="D35" s="426"/>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37.5" customHeight="1" thickBot="1" x14ac:dyDescent="0.3">
      <c r="A36" s="420"/>
      <c r="B36" s="420"/>
      <c r="C36" s="423"/>
      <c r="D36" s="426"/>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61.5" customHeight="1" x14ac:dyDescent="0.2">
      <c r="A37" s="420"/>
      <c r="B37" s="420"/>
      <c r="C37" s="423"/>
      <c r="D37" s="426"/>
      <c r="E37" s="376" t="s">
        <v>44</v>
      </c>
      <c r="F37" s="378"/>
      <c r="G37" s="351">
        <v>12</v>
      </c>
      <c r="H37" s="354">
        <v>8</v>
      </c>
      <c r="I37" s="388"/>
      <c r="J37" s="357"/>
      <c r="K37" s="334" t="s">
        <v>47</v>
      </c>
      <c r="L37" s="337" t="s">
        <v>392</v>
      </c>
      <c r="M37" s="7" t="s">
        <v>342</v>
      </c>
      <c r="N37" s="340" t="s">
        <v>98</v>
      </c>
      <c r="O37" s="30">
        <v>1</v>
      </c>
      <c r="P37" s="343">
        <f>((O37*0.6)+(O38*0.1)+(O39*0.1)+(O40*0.1)+(O41*0.1))</f>
        <v>0.99999999999999989</v>
      </c>
      <c r="Q37" s="345">
        <v>2</v>
      </c>
      <c r="R37" s="348">
        <v>5</v>
      </c>
      <c r="S37" s="363">
        <f>P37*Q37*R37</f>
        <v>9.9999999999999982</v>
      </c>
      <c r="T37" s="385" t="s">
        <v>122</v>
      </c>
      <c r="U37" s="328">
        <f>G37/170*1</f>
        <v>7.0588235294117646E-2</v>
      </c>
      <c r="V37" s="369">
        <v>1</v>
      </c>
      <c r="W37" s="370">
        <f>S37*V37</f>
        <v>9.9999999999999982</v>
      </c>
      <c r="X37" s="331" t="str">
        <f>+IF(W37&gt;=500,"ALTO",IF(AND(W37&gt;325,W37&lt;=499),"MEDIO",IF(AND(W37&gt;1,W37&lt;=324),"BAJO",)))</f>
        <v>BAJO</v>
      </c>
      <c r="Y37" s="13" t="s">
        <v>26</v>
      </c>
      <c r="Z37" s="4" t="s">
        <v>100</v>
      </c>
      <c r="AA37" s="13" t="s">
        <v>26</v>
      </c>
      <c r="AB37" s="110"/>
    </row>
    <row r="38" spans="1:28" s="109" customFormat="1" ht="41.25" customHeight="1" x14ac:dyDescent="0.25">
      <c r="A38" s="420"/>
      <c r="B38" s="420"/>
      <c r="C38" s="423"/>
      <c r="D38" s="426"/>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36.75" customHeight="1" x14ac:dyDescent="0.25">
      <c r="A39" s="420"/>
      <c r="B39" s="420"/>
      <c r="C39" s="423"/>
      <c r="D39" s="426"/>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row>
    <row r="40" spans="1:28" s="109" customFormat="1" ht="63" customHeight="1" x14ac:dyDescent="0.25">
      <c r="A40" s="420"/>
      <c r="B40" s="420"/>
      <c r="C40" s="423"/>
      <c r="D40" s="426"/>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thickBot="1" x14ac:dyDescent="0.3">
      <c r="A41" s="420"/>
      <c r="B41" s="420"/>
      <c r="C41" s="423"/>
      <c r="D41" s="426"/>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417</v>
      </c>
      <c r="AA41" s="14" t="s">
        <v>29</v>
      </c>
      <c r="AB41" s="35" t="s">
        <v>488</v>
      </c>
    </row>
    <row r="42" spans="1:28" s="109" customFormat="1" ht="61.5" customHeight="1" x14ac:dyDescent="0.2">
      <c r="A42" s="420"/>
      <c r="B42" s="420"/>
      <c r="C42" s="423"/>
      <c r="D42" s="426"/>
      <c r="E42" s="376" t="s">
        <v>44</v>
      </c>
      <c r="F42" s="378"/>
      <c r="G42" s="351">
        <v>12</v>
      </c>
      <c r="H42" s="354">
        <v>8</v>
      </c>
      <c r="I42" s="389"/>
      <c r="J42" s="357"/>
      <c r="K42" s="334" t="s">
        <v>82</v>
      </c>
      <c r="L42" s="337" t="s">
        <v>402</v>
      </c>
      <c r="M42" s="7" t="s">
        <v>336</v>
      </c>
      <c r="N42" s="340" t="s">
        <v>98</v>
      </c>
      <c r="O42" s="30">
        <v>2</v>
      </c>
      <c r="P42" s="343">
        <f>((O42*0.6)+(O43*0.1)+(O44*0.1)+(O45*0.1)+(O46*0.1))</f>
        <v>1.7000000000000002</v>
      </c>
      <c r="Q42" s="345">
        <v>2</v>
      </c>
      <c r="R42" s="348">
        <v>5</v>
      </c>
      <c r="S42" s="363">
        <f>P42*Q42*R42</f>
        <v>17</v>
      </c>
      <c r="T42" s="366" t="str">
        <f>+IF(S42&gt;100,"Riesgo_ INTOLERABLE",IF(AND(S42&gt;65,S42&lt;=100),"Riesgo_ IMPORTANTE",IF(AND(S42&gt;37,S42&lt;=65),"Riesgo_ MODERADO",IF(AND(S42&gt;16,S42&lt;=37),"Riesgo_ TOLERABLE",IF(AND(S42&gt;=15),"Riesgo_BAJO")))))</f>
        <v>Riesgo_ TOLERABLE</v>
      </c>
      <c r="U42" s="328">
        <f>G42/170*1</f>
        <v>7.0588235294117646E-2</v>
      </c>
      <c r="V42" s="369">
        <v>1</v>
      </c>
      <c r="W42" s="370">
        <f>S42*V42</f>
        <v>17</v>
      </c>
      <c r="X42" s="331" t="str">
        <f>+IF(W42&gt;=500,"ALTO",IF(AND(W42&gt;325,W42&lt;=499),"MEDIO",IF(AND(W42&gt;1,W42&lt;=324),"BAJO",)))</f>
        <v>BAJO</v>
      </c>
      <c r="Y42" s="13" t="s">
        <v>26</v>
      </c>
      <c r="Z42" s="4" t="s">
        <v>100</v>
      </c>
      <c r="AA42" s="13" t="s">
        <v>26</v>
      </c>
      <c r="AB42" s="110"/>
    </row>
    <row r="43" spans="1:28" s="109" customFormat="1" ht="41.25" customHeight="1" x14ac:dyDescent="0.25">
      <c r="A43" s="420"/>
      <c r="B43" s="420"/>
      <c r="C43" s="423"/>
      <c r="D43" s="426"/>
      <c r="E43" s="377"/>
      <c r="F43" s="379"/>
      <c r="G43" s="352"/>
      <c r="H43" s="355"/>
      <c r="I43" s="389"/>
      <c r="J43" s="358"/>
      <c r="K43" s="335"/>
      <c r="L43" s="383"/>
      <c r="M43" s="8" t="s">
        <v>60</v>
      </c>
      <c r="N43" s="341"/>
      <c r="O43" s="10">
        <v>1</v>
      </c>
      <c r="P43" s="343"/>
      <c r="Q43" s="346"/>
      <c r="R43" s="349"/>
      <c r="S43" s="364"/>
      <c r="T43" s="367"/>
      <c r="U43" s="329"/>
      <c r="V43" s="329"/>
      <c r="W43" s="371"/>
      <c r="X43" s="332"/>
      <c r="Y43" s="11" t="s">
        <v>27</v>
      </c>
      <c r="Z43" s="3" t="s">
        <v>100</v>
      </c>
      <c r="AA43" s="11" t="s">
        <v>27</v>
      </c>
      <c r="AB43" s="29"/>
    </row>
    <row r="44" spans="1:28" s="109" customFormat="1" ht="37.5" customHeight="1" x14ac:dyDescent="0.25">
      <c r="A44" s="420"/>
      <c r="B44" s="420"/>
      <c r="C44" s="423"/>
      <c r="D44" s="426"/>
      <c r="E44" s="377"/>
      <c r="F44" s="379"/>
      <c r="G44" s="352"/>
      <c r="H44" s="355"/>
      <c r="I44" s="389"/>
      <c r="J44" s="358"/>
      <c r="K44" s="335"/>
      <c r="L44" s="383"/>
      <c r="M44" s="8" t="s">
        <v>335</v>
      </c>
      <c r="N44" s="341"/>
      <c r="O44" s="10">
        <v>1</v>
      </c>
      <c r="P44" s="343"/>
      <c r="Q44" s="346"/>
      <c r="R44" s="349"/>
      <c r="S44" s="364"/>
      <c r="T44" s="367"/>
      <c r="U44" s="329"/>
      <c r="V44" s="329"/>
      <c r="W44" s="371"/>
      <c r="X44" s="332"/>
      <c r="Y44" s="11" t="s">
        <v>4</v>
      </c>
      <c r="Z44" s="111" t="s">
        <v>100</v>
      </c>
      <c r="AA44" s="11" t="s">
        <v>36</v>
      </c>
      <c r="AB44" s="32"/>
    </row>
    <row r="45" spans="1:28" s="109" customFormat="1" ht="63" customHeight="1" x14ac:dyDescent="0.25">
      <c r="A45" s="420"/>
      <c r="B45" s="420"/>
      <c r="C45" s="423"/>
      <c r="D45" s="426"/>
      <c r="E45" s="377"/>
      <c r="F45" s="379"/>
      <c r="G45" s="352"/>
      <c r="H45" s="355"/>
      <c r="I45" s="389"/>
      <c r="J45" s="358"/>
      <c r="K45" s="335"/>
      <c r="L45" s="383"/>
      <c r="M45" s="8" t="s">
        <v>55</v>
      </c>
      <c r="N45" s="341"/>
      <c r="O45" s="10">
        <v>1</v>
      </c>
      <c r="P45" s="343"/>
      <c r="Q45" s="346"/>
      <c r="R45" s="349"/>
      <c r="S45" s="364"/>
      <c r="T45" s="367"/>
      <c r="U45" s="329"/>
      <c r="V45" s="329"/>
      <c r="W45" s="371"/>
      <c r="X45" s="332"/>
      <c r="Y45" s="11" t="s">
        <v>28</v>
      </c>
      <c r="Z45" s="31" t="s">
        <v>334</v>
      </c>
      <c r="AA45" s="11" t="s">
        <v>28</v>
      </c>
      <c r="AB45" s="32" t="s">
        <v>333</v>
      </c>
    </row>
    <row r="46" spans="1:28" s="109" customFormat="1" ht="45.75" thickBot="1" x14ac:dyDescent="0.3">
      <c r="A46" s="420"/>
      <c r="B46" s="420"/>
      <c r="C46" s="423"/>
      <c r="D46" s="426"/>
      <c r="E46" s="377"/>
      <c r="F46" s="379"/>
      <c r="G46" s="352"/>
      <c r="H46" s="355"/>
      <c r="I46" s="389"/>
      <c r="J46" s="380"/>
      <c r="K46" s="336"/>
      <c r="L46" s="384"/>
      <c r="M46" s="9" t="s">
        <v>57</v>
      </c>
      <c r="N46" s="342"/>
      <c r="O46" s="33">
        <v>2</v>
      </c>
      <c r="P46" s="344"/>
      <c r="Q46" s="347"/>
      <c r="R46" s="350"/>
      <c r="S46" s="365"/>
      <c r="T46" s="368"/>
      <c r="U46" s="330"/>
      <c r="V46" s="330"/>
      <c r="W46" s="372"/>
      <c r="X46" s="333"/>
      <c r="Y46" s="14" t="s">
        <v>29</v>
      </c>
      <c r="Z46" s="45" t="s">
        <v>437</v>
      </c>
      <c r="AA46" s="14" t="s">
        <v>29</v>
      </c>
      <c r="AB46" s="35" t="s">
        <v>488</v>
      </c>
    </row>
    <row r="47" spans="1:28" s="109" customFormat="1" ht="61.5" customHeight="1" x14ac:dyDescent="0.2">
      <c r="A47" s="420"/>
      <c r="B47" s="420"/>
      <c r="C47" s="423"/>
      <c r="D47" s="426"/>
      <c r="E47" s="376" t="s">
        <v>44</v>
      </c>
      <c r="F47" s="378"/>
      <c r="G47" s="351">
        <v>12</v>
      </c>
      <c r="H47" s="354">
        <v>8</v>
      </c>
      <c r="I47" s="389"/>
      <c r="J47" s="357"/>
      <c r="K47" s="334" t="s">
        <v>92</v>
      </c>
      <c r="L47" s="381" t="s">
        <v>403</v>
      </c>
      <c r="M47" s="7" t="s">
        <v>96</v>
      </c>
      <c r="N47" s="340" t="s">
        <v>98</v>
      </c>
      <c r="O47" s="30">
        <v>3</v>
      </c>
      <c r="P47" s="343">
        <f>((O47*0.6)+(O48*0.1)+(O49*0.1)+(O50*0.1)+(O51*0.1))</f>
        <v>2.6</v>
      </c>
      <c r="Q47" s="345">
        <v>3</v>
      </c>
      <c r="R47" s="348">
        <v>5</v>
      </c>
      <c r="S47" s="363">
        <f>P47*Q47*R47</f>
        <v>39</v>
      </c>
      <c r="T47" s="373" t="str">
        <f>+IF(S47&gt;100,"Riesgo_ INTOLERABLE",IF(AND(S47&gt;65,S47&lt;=100),"Riesgo_ IMPORTANTE",IF(AND(S47&gt;37,S47&lt;=65),"Riesgo_ MODERADO",IF(AND(S47&gt;16,S47&lt;=37),"Riesgo_ TOLERABLE",IF(AND(S47&gt;=15),"Riesgo_BAJO")))))</f>
        <v>Riesgo_ MODERADO</v>
      </c>
      <c r="U47" s="328">
        <f>G47/170*1</f>
        <v>7.0588235294117646E-2</v>
      </c>
      <c r="V47" s="369">
        <v>1</v>
      </c>
      <c r="W47" s="370">
        <f>S47*V47</f>
        <v>39</v>
      </c>
      <c r="X47" s="331" t="str">
        <f>+IF(W47&gt;=500,"ALTO",IF(AND(W47&gt;325,W47&lt;=499),"MEDIO",IF(AND(W47&gt;1,W47&lt;=324),"BAJO",)))</f>
        <v>BAJO</v>
      </c>
      <c r="Y47" s="13" t="s">
        <v>26</v>
      </c>
      <c r="Z47" s="21"/>
      <c r="AA47" s="13" t="s">
        <v>26</v>
      </c>
      <c r="AB47" s="22"/>
    </row>
    <row r="48" spans="1:28" s="109" customFormat="1" ht="41.25" customHeight="1" x14ac:dyDescent="0.25">
      <c r="A48" s="420"/>
      <c r="B48" s="420"/>
      <c r="C48" s="423"/>
      <c r="D48" s="426"/>
      <c r="E48" s="377"/>
      <c r="F48" s="379"/>
      <c r="G48" s="352"/>
      <c r="H48" s="355"/>
      <c r="I48" s="389"/>
      <c r="J48" s="358"/>
      <c r="K48" s="335"/>
      <c r="L48" s="381"/>
      <c r="M48" s="8" t="s">
        <v>93</v>
      </c>
      <c r="N48" s="341"/>
      <c r="O48" s="10">
        <v>3</v>
      </c>
      <c r="P48" s="343"/>
      <c r="Q48" s="346"/>
      <c r="R48" s="349"/>
      <c r="S48" s="364"/>
      <c r="T48" s="374"/>
      <c r="U48" s="329"/>
      <c r="V48" s="329"/>
      <c r="W48" s="371"/>
      <c r="X48" s="332"/>
      <c r="Y48" s="11" t="s">
        <v>27</v>
      </c>
      <c r="Z48" s="27"/>
      <c r="AA48" s="11" t="s">
        <v>27</v>
      </c>
      <c r="AB48" s="29"/>
    </row>
    <row r="49" spans="1:28" s="109" customFormat="1" ht="45" x14ac:dyDescent="0.25">
      <c r="A49" s="420"/>
      <c r="B49" s="420"/>
      <c r="C49" s="423"/>
      <c r="D49" s="426"/>
      <c r="E49" s="377"/>
      <c r="F49" s="379"/>
      <c r="G49" s="352"/>
      <c r="H49" s="355"/>
      <c r="I49" s="389"/>
      <c r="J49" s="358"/>
      <c r="K49" s="335"/>
      <c r="L49" s="381"/>
      <c r="M49" s="8" t="s">
        <v>76</v>
      </c>
      <c r="N49" s="341"/>
      <c r="O49" s="10">
        <v>2</v>
      </c>
      <c r="P49" s="343"/>
      <c r="Q49" s="346"/>
      <c r="R49" s="349"/>
      <c r="S49" s="364"/>
      <c r="T49" s="374"/>
      <c r="U49" s="329"/>
      <c r="V49" s="329"/>
      <c r="W49" s="371"/>
      <c r="X49" s="332"/>
      <c r="Y49" s="11" t="s">
        <v>4</v>
      </c>
      <c r="Z49" s="38" t="s">
        <v>176</v>
      </c>
      <c r="AA49" s="11" t="s">
        <v>36</v>
      </c>
      <c r="AB49" s="43" t="s">
        <v>177</v>
      </c>
    </row>
    <row r="50" spans="1:28" s="109" customFormat="1" ht="54" x14ac:dyDescent="0.25">
      <c r="A50" s="420"/>
      <c r="B50" s="420"/>
      <c r="C50" s="423"/>
      <c r="D50" s="426"/>
      <c r="E50" s="377"/>
      <c r="F50" s="379"/>
      <c r="G50" s="352"/>
      <c r="H50" s="355"/>
      <c r="I50" s="389"/>
      <c r="J50" s="358"/>
      <c r="K50" s="335"/>
      <c r="L50" s="381"/>
      <c r="M50" s="8" t="s">
        <v>77</v>
      </c>
      <c r="N50" s="341"/>
      <c r="O50" s="10">
        <v>1</v>
      </c>
      <c r="P50" s="343"/>
      <c r="Q50" s="346"/>
      <c r="R50" s="349"/>
      <c r="S50" s="364"/>
      <c r="T50" s="374"/>
      <c r="U50" s="329"/>
      <c r="V50" s="329"/>
      <c r="W50" s="371"/>
      <c r="X50" s="332"/>
      <c r="Y50" s="11" t="s">
        <v>28</v>
      </c>
      <c r="Z50" s="31" t="s">
        <v>117</v>
      </c>
      <c r="AA50" s="11" t="s">
        <v>28</v>
      </c>
      <c r="AB50" s="32" t="s">
        <v>394</v>
      </c>
    </row>
    <row r="51" spans="1:28" s="109" customFormat="1" ht="45.75" thickBot="1" x14ac:dyDescent="0.3">
      <c r="A51" s="420"/>
      <c r="B51" s="420"/>
      <c r="C51" s="423"/>
      <c r="D51" s="426"/>
      <c r="E51" s="377"/>
      <c r="F51" s="379"/>
      <c r="G51" s="352"/>
      <c r="H51" s="355"/>
      <c r="I51" s="389"/>
      <c r="J51" s="380"/>
      <c r="K51" s="336"/>
      <c r="L51" s="382"/>
      <c r="M51" s="9" t="s">
        <v>57</v>
      </c>
      <c r="N51" s="342"/>
      <c r="O51" s="33">
        <v>2</v>
      </c>
      <c r="P51" s="344"/>
      <c r="Q51" s="347"/>
      <c r="R51" s="350"/>
      <c r="S51" s="365"/>
      <c r="T51" s="375"/>
      <c r="U51" s="330"/>
      <c r="V51" s="330"/>
      <c r="W51" s="372"/>
      <c r="X51" s="333"/>
      <c r="Y51" s="14" t="s">
        <v>29</v>
      </c>
      <c r="Z51" s="39" t="s">
        <v>100</v>
      </c>
      <c r="AA51" s="14" t="s">
        <v>29</v>
      </c>
      <c r="AB51" s="32" t="s">
        <v>116</v>
      </c>
    </row>
    <row r="52" spans="1:28" s="109" customFormat="1" ht="82.5" customHeight="1" x14ac:dyDescent="0.2">
      <c r="A52" s="420"/>
      <c r="B52" s="420"/>
      <c r="C52" s="423"/>
      <c r="D52" s="426"/>
      <c r="E52" s="376" t="s">
        <v>44</v>
      </c>
      <c r="F52" s="378"/>
      <c r="G52" s="351">
        <v>12</v>
      </c>
      <c r="H52" s="354">
        <v>8</v>
      </c>
      <c r="I52" s="389"/>
      <c r="J52" s="357"/>
      <c r="K52" s="334" t="s">
        <v>51</v>
      </c>
      <c r="L52" s="337" t="s">
        <v>326</v>
      </c>
      <c r="M52" s="7" t="s">
        <v>325</v>
      </c>
      <c r="N52" s="340" t="s">
        <v>98</v>
      </c>
      <c r="O52" s="30">
        <v>5</v>
      </c>
      <c r="P52" s="343">
        <f>((O52*0.6)+(O53*0.1)+(O54*0.1)+(O55*0.1)+(O56*0.1))</f>
        <v>3.8000000000000003</v>
      </c>
      <c r="Q52" s="345">
        <v>3</v>
      </c>
      <c r="R52" s="348">
        <v>5</v>
      </c>
      <c r="S52" s="363">
        <f>P52*Q52*R52</f>
        <v>57</v>
      </c>
      <c r="T52" s="373" t="str">
        <f>+IF(S52&gt;100,"Riesgo_ INTOLERABLE",IF(AND(S52&gt;65,S52&lt;=100),"Riesgo_ IMPORTANTE",IF(AND(S52&gt;37,S52&lt;=65),"Riesgo_ MODERADO",IF(AND(S52&gt;16,S52&lt;=37),"Riesgo_ TOLERABLE",IF(AND(S52&gt;=15),"Riesgo_BAJO")))))</f>
        <v>Riesgo_ MODERADO</v>
      </c>
      <c r="U52" s="328">
        <f>G52/170*1</f>
        <v>7.0588235294117646E-2</v>
      </c>
      <c r="V52" s="369">
        <v>1</v>
      </c>
      <c r="W52" s="370">
        <f>S52*V52</f>
        <v>57</v>
      </c>
      <c r="X52" s="498" t="s">
        <v>125</v>
      </c>
      <c r="Y52" s="13" t="s">
        <v>26</v>
      </c>
      <c r="Z52" s="3" t="s">
        <v>100</v>
      </c>
      <c r="AA52" s="11" t="s">
        <v>27</v>
      </c>
      <c r="AB52" s="29"/>
    </row>
    <row r="53" spans="1:28" s="109" customFormat="1" ht="41.25" customHeight="1" x14ac:dyDescent="0.25">
      <c r="A53" s="420"/>
      <c r="B53" s="420"/>
      <c r="C53" s="423"/>
      <c r="D53" s="426"/>
      <c r="E53" s="377"/>
      <c r="F53" s="379"/>
      <c r="G53" s="352"/>
      <c r="H53" s="355"/>
      <c r="I53" s="389"/>
      <c r="J53" s="358"/>
      <c r="K53" s="335"/>
      <c r="L53" s="338"/>
      <c r="M53" s="8" t="s">
        <v>60</v>
      </c>
      <c r="N53" s="341"/>
      <c r="O53" s="10">
        <v>1</v>
      </c>
      <c r="P53" s="343"/>
      <c r="Q53" s="346"/>
      <c r="R53" s="349"/>
      <c r="S53" s="364"/>
      <c r="T53" s="374"/>
      <c r="U53" s="329"/>
      <c r="V53" s="329"/>
      <c r="W53" s="371"/>
      <c r="X53" s="499"/>
      <c r="Y53" s="11" t="s">
        <v>27</v>
      </c>
      <c r="Z53" s="38" t="s">
        <v>100</v>
      </c>
      <c r="AA53" s="11" t="s">
        <v>36</v>
      </c>
      <c r="AB53" s="32" t="s">
        <v>324</v>
      </c>
    </row>
    <row r="54" spans="1:28" s="109" customFormat="1" ht="54" x14ac:dyDescent="0.25">
      <c r="A54" s="420"/>
      <c r="B54" s="420"/>
      <c r="C54" s="423"/>
      <c r="D54" s="426"/>
      <c r="E54" s="377"/>
      <c r="F54" s="379"/>
      <c r="G54" s="352"/>
      <c r="H54" s="355"/>
      <c r="I54" s="389"/>
      <c r="J54" s="358"/>
      <c r="K54" s="335"/>
      <c r="L54" s="338"/>
      <c r="M54" s="8" t="s">
        <v>89</v>
      </c>
      <c r="N54" s="341"/>
      <c r="O54" s="10">
        <v>2</v>
      </c>
      <c r="P54" s="343"/>
      <c r="Q54" s="346"/>
      <c r="R54" s="349"/>
      <c r="S54" s="364"/>
      <c r="T54" s="374"/>
      <c r="U54" s="329"/>
      <c r="V54" s="329"/>
      <c r="W54" s="371"/>
      <c r="X54" s="499"/>
      <c r="Y54" s="11" t="s">
        <v>4</v>
      </c>
      <c r="Z54" s="38" t="s">
        <v>429</v>
      </c>
      <c r="AA54" s="11" t="s">
        <v>28</v>
      </c>
      <c r="AB54" s="32" t="s">
        <v>119</v>
      </c>
    </row>
    <row r="55" spans="1:28" s="109" customFormat="1" ht="63" customHeight="1" thickBot="1" x14ac:dyDescent="0.3">
      <c r="A55" s="420"/>
      <c r="B55" s="420"/>
      <c r="C55" s="423"/>
      <c r="D55" s="426"/>
      <c r="E55" s="377"/>
      <c r="F55" s="379"/>
      <c r="G55" s="352"/>
      <c r="H55" s="355"/>
      <c r="I55" s="389"/>
      <c r="J55" s="358"/>
      <c r="K55" s="335"/>
      <c r="L55" s="338"/>
      <c r="M55" s="8" t="s">
        <v>323</v>
      </c>
      <c r="N55" s="341"/>
      <c r="O55" s="10">
        <v>1</v>
      </c>
      <c r="P55" s="343"/>
      <c r="Q55" s="346"/>
      <c r="R55" s="349"/>
      <c r="S55" s="364"/>
      <c r="T55" s="374"/>
      <c r="U55" s="329"/>
      <c r="V55" s="329"/>
      <c r="W55" s="371"/>
      <c r="X55" s="499"/>
      <c r="Y55" s="11" t="s">
        <v>28</v>
      </c>
      <c r="Z55" s="38" t="s">
        <v>100</v>
      </c>
      <c r="AA55" s="11" t="s">
        <v>29</v>
      </c>
      <c r="AB55" s="32" t="s">
        <v>124</v>
      </c>
    </row>
    <row r="56" spans="1:28" s="109" customFormat="1" ht="57" thickBot="1" x14ac:dyDescent="0.3">
      <c r="A56" s="420"/>
      <c r="B56" s="420"/>
      <c r="C56" s="423"/>
      <c r="D56" s="426"/>
      <c r="E56" s="377"/>
      <c r="F56" s="379"/>
      <c r="G56" s="352"/>
      <c r="H56" s="355"/>
      <c r="I56" s="389"/>
      <c r="J56" s="380"/>
      <c r="K56" s="336"/>
      <c r="L56" s="339"/>
      <c r="M56" s="9" t="s">
        <v>90</v>
      </c>
      <c r="N56" s="342"/>
      <c r="O56" s="33">
        <v>4</v>
      </c>
      <c r="P56" s="344"/>
      <c r="Q56" s="347"/>
      <c r="R56" s="350"/>
      <c r="S56" s="365"/>
      <c r="T56" s="375"/>
      <c r="U56" s="330"/>
      <c r="V56" s="330"/>
      <c r="W56" s="372"/>
      <c r="X56" s="500"/>
      <c r="Y56" s="14" t="s">
        <v>29</v>
      </c>
      <c r="Z56" s="4" t="s">
        <v>100</v>
      </c>
      <c r="AA56" s="13" t="s">
        <v>26</v>
      </c>
      <c r="AB56" s="110"/>
    </row>
    <row r="57" spans="1:28" s="109" customFormat="1" ht="61.5" customHeight="1" x14ac:dyDescent="0.2">
      <c r="A57" s="420"/>
      <c r="B57" s="420"/>
      <c r="C57" s="423"/>
      <c r="D57" s="426"/>
      <c r="E57" s="376" t="s">
        <v>44</v>
      </c>
      <c r="F57" s="378"/>
      <c r="G57" s="351">
        <v>12</v>
      </c>
      <c r="H57" s="354">
        <v>8</v>
      </c>
      <c r="I57" s="389"/>
      <c r="J57" s="357"/>
      <c r="K57" s="334" t="s">
        <v>52</v>
      </c>
      <c r="L57" s="361" t="s">
        <v>321</v>
      </c>
      <c r="M57" s="7" t="s">
        <v>320</v>
      </c>
      <c r="N57" s="340" t="s">
        <v>98</v>
      </c>
      <c r="O57" s="30">
        <v>3</v>
      </c>
      <c r="P57" s="343">
        <f>((O57*0.6)+(O58*0.1)+(O59*0.1)+(O60*0.1)+(O61*0.1))</f>
        <v>2.5</v>
      </c>
      <c r="Q57" s="345">
        <v>3</v>
      </c>
      <c r="R57" s="348">
        <v>5</v>
      </c>
      <c r="S57" s="363">
        <f>P57*Q57*R57</f>
        <v>37.5</v>
      </c>
      <c r="T57" s="373" t="str">
        <f>+IF(S57&gt;100,"Riesgo_ INTOLERABLE",IF(AND(S57&gt;65,S57&lt;=100),"Riesgo_ IMPORTANTE",IF(AND(S57&gt;37,S57&lt;=65),"Riesgo_ MODERADO",IF(AND(S57&gt;16,S57&lt;=37),"Riesgo_ TOLERABLE",IF(AND(S57&gt;=15),"Riesgo_BAJO")))))</f>
        <v>Riesgo_ MODERADO</v>
      </c>
      <c r="U57" s="328">
        <f>G57/170*1</f>
        <v>7.0588235294117646E-2</v>
      </c>
      <c r="V57" s="369">
        <v>1</v>
      </c>
      <c r="W57" s="370">
        <f>S57*V57</f>
        <v>37.5</v>
      </c>
      <c r="X57" s="331" t="str">
        <f>+IF(W57&gt;=500,"ALTO",IF(AND(W57&gt;325,W57&lt;=499),"MEDIO",IF(AND(W57&gt;1,W57&lt;=324),"BAJO",)))</f>
        <v>BAJO</v>
      </c>
      <c r="Y57" s="13" t="s">
        <v>26</v>
      </c>
      <c r="Z57" s="3" t="s">
        <v>100</v>
      </c>
      <c r="AA57" s="11" t="s">
        <v>27</v>
      </c>
      <c r="AB57" s="29"/>
    </row>
    <row r="58" spans="1:28" s="109" customFormat="1" ht="41.25" customHeight="1" x14ac:dyDescent="0.25">
      <c r="A58" s="420"/>
      <c r="B58" s="420"/>
      <c r="C58" s="423"/>
      <c r="D58" s="426"/>
      <c r="E58" s="377"/>
      <c r="F58" s="379"/>
      <c r="G58" s="352"/>
      <c r="H58" s="355"/>
      <c r="I58" s="389"/>
      <c r="J58" s="358"/>
      <c r="K58" s="335"/>
      <c r="L58" s="338"/>
      <c r="M58" s="8" t="s">
        <v>60</v>
      </c>
      <c r="N58" s="341"/>
      <c r="O58" s="10">
        <v>1</v>
      </c>
      <c r="P58" s="343"/>
      <c r="Q58" s="346"/>
      <c r="R58" s="349"/>
      <c r="S58" s="364"/>
      <c r="T58" s="374"/>
      <c r="U58" s="329"/>
      <c r="V58" s="329"/>
      <c r="W58" s="371"/>
      <c r="X58" s="332"/>
      <c r="Y58" s="11" t="s">
        <v>27</v>
      </c>
      <c r="Z58" s="38" t="s">
        <v>100</v>
      </c>
      <c r="AA58" s="11" t="s">
        <v>36</v>
      </c>
      <c r="AB58" s="32" t="s">
        <v>319</v>
      </c>
    </row>
    <row r="59" spans="1:28" s="109" customFormat="1" ht="56.25" x14ac:dyDescent="0.25">
      <c r="A59" s="420"/>
      <c r="B59" s="420"/>
      <c r="C59" s="423"/>
      <c r="D59" s="426"/>
      <c r="E59" s="377"/>
      <c r="F59" s="379"/>
      <c r="G59" s="352"/>
      <c r="H59" s="355"/>
      <c r="I59" s="389"/>
      <c r="J59" s="358"/>
      <c r="K59" s="335"/>
      <c r="L59" s="338"/>
      <c r="M59" s="8" t="s">
        <v>97</v>
      </c>
      <c r="N59" s="341"/>
      <c r="O59" s="10">
        <v>2</v>
      </c>
      <c r="P59" s="343"/>
      <c r="Q59" s="346"/>
      <c r="R59" s="349"/>
      <c r="S59" s="364"/>
      <c r="T59" s="374"/>
      <c r="U59" s="329"/>
      <c r="V59" s="329"/>
      <c r="W59" s="371"/>
      <c r="X59" s="332"/>
      <c r="Y59" s="11" t="s">
        <v>4</v>
      </c>
      <c r="Z59" s="38" t="s">
        <v>486</v>
      </c>
      <c r="AA59" s="11" t="s">
        <v>28</v>
      </c>
      <c r="AB59" s="32" t="s">
        <v>423</v>
      </c>
    </row>
    <row r="60" spans="1:28" s="109" customFormat="1" ht="57" thickBot="1" x14ac:dyDescent="0.3">
      <c r="A60" s="420"/>
      <c r="B60" s="420"/>
      <c r="C60" s="423"/>
      <c r="D60" s="426"/>
      <c r="E60" s="377"/>
      <c r="F60" s="379"/>
      <c r="G60" s="352"/>
      <c r="H60" s="355"/>
      <c r="I60" s="389"/>
      <c r="J60" s="358"/>
      <c r="K60" s="335"/>
      <c r="L60" s="338"/>
      <c r="M60" s="8" t="s">
        <v>87</v>
      </c>
      <c r="N60" s="341"/>
      <c r="O60" s="10">
        <v>1</v>
      </c>
      <c r="P60" s="343"/>
      <c r="Q60" s="346"/>
      <c r="R60" s="349"/>
      <c r="S60" s="364"/>
      <c r="T60" s="374"/>
      <c r="U60" s="329"/>
      <c r="V60" s="329"/>
      <c r="W60" s="371"/>
      <c r="X60" s="332"/>
      <c r="Y60" s="11" t="s">
        <v>28</v>
      </c>
      <c r="Z60" s="45" t="s">
        <v>100</v>
      </c>
      <c r="AA60" s="14" t="s">
        <v>29</v>
      </c>
      <c r="AB60" s="35" t="s">
        <v>316</v>
      </c>
    </row>
    <row r="61" spans="1:28" s="109" customFormat="1" ht="57" thickBot="1" x14ac:dyDescent="0.3">
      <c r="A61" s="421"/>
      <c r="B61" s="421"/>
      <c r="C61" s="424"/>
      <c r="D61" s="427"/>
      <c r="E61" s="428"/>
      <c r="F61" s="429"/>
      <c r="G61" s="353"/>
      <c r="H61" s="356"/>
      <c r="I61" s="390"/>
      <c r="J61" s="359"/>
      <c r="K61" s="360"/>
      <c r="L61" s="362"/>
      <c r="M61" s="9" t="s">
        <v>91</v>
      </c>
      <c r="N61" s="342"/>
      <c r="O61" s="33">
        <v>3</v>
      </c>
      <c r="P61" s="344"/>
      <c r="Q61" s="347"/>
      <c r="R61" s="350"/>
      <c r="S61" s="365"/>
      <c r="T61" s="375"/>
      <c r="U61" s="330"/>
      <c r="V61" s="330"/>
      <c r="W61" s="372"/>
      <c r="X61" s="333"/>
      <c r="Y61" s="14" t="s">
        <v>29</v>
      </c>
      <c r="Z61" s="45" t="s">
        <v>100</v>
      </c>
      <c r="AA61" s="14" t="s">
        <v>29</v>
      </c>
      <c r="AB61" s="35" t="s">
        <v>316</v>
      </c>
    </row>
  </sheetData>
  <mergeCells count="214">
    <mergeCell ref="A1:C4"/>
    <mergeCell ref="D1:Z4"/>
    <mergeCell ref="AA1:AB2"/>
    <mergeCell ref="AA3:AB4"/>
    <mergeCell ref="A6:H6"/>
    <mergeCell ref="L6:M6"/>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S9:T9"/>
    <mergeCell ref="A12:A61"/>
    <mergeCell ref="B12:B61"/>
    <mergeCell ref="C12:C61"/>
    <mergeCell ref="D12:D61"/>
    <mergeCell ref="E12:E16"/>
    <mergeCell ref="F12:F16"/>
    <mergeCell ref="E42:E46"/>
    <mergeCell ref="F42:F46"/>
    <mergeCell ref="R10:R11"/>
    <mergeCell ref="Q10:Q11"/>
    <mergeCell ref="A8:A11"/>
    <mergeCell ref="B8:B11"/>
    <mergeCell ref="C8:C11"/>
    <mergeCell ref="D8:D11"/>
    <mergeCell ref="E8:F8"/>
    <mergeCell ref="G8:H8"/>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1"/>
    <mergeCell ref="J37:J41"/>
    <mergeCell ref="N32:N36"/>
    <mergeCell ref="P32:P36"/>
    <mergeCell ref="Q32:Q36"/>
    <mergeCell ref="E57:E61"/>
    <mergeCell ref="F57:F61"/>
    <mergeCell ref="G57:G61"/>
    <mergeCell ref="H57:H61"/>
    <mergeCell ref="J57:J61"/>
    <mergeCell ref="S37:S41"/>
    <mergeCell ref="T37:T41"/>
    <mergeCell ref="U37:U41"/>
    <mergeCell ref="V37:V41"/>
    <mergeCell ref="W37:W41"/>
    <mergeCell ref="X37:X41"/>
    <mergeCell ref="K37:K41"/>
    <mergeCell ref="L37:L41"/>
    <mergeCell ref="N37:N41"/>
    <mergeCell ref="P37:P41"/>
    <mergeCell ref="Q37:Q41"/>
    <mergeCell ref="R37:R41"/>
    <mergeCell ref="V42:V46"/>
    <mergeCell ref="W42:W46"/>
    <mergeCell ref="X42:X46"/>
    <mergeCell ref="E47:E51"/>
    <mergeCell ref="F47:F51"/>
    <mergeCell ref="G47:G51"/>
    <mergeCell ref="H47:H51"/>
    <mergeCell ref="J47:J51"/>
    <mergeCell ref="K47:K51"/>
    <mergeCell ref="L47:L51"/>
    <mergeCell ref="P42:P46"/>
    <mergeCell ref="Q42:Q46"/>
    <mergeCell ref="R42:R46"/>
    <mergeCell ref="S42:S46"/>
    <mergeCell ref="T42:T46"/>
    <mergeCell ref="U42:U46"/>
    <mergeCell ref="G42:G46"/>
    <mergeCell ref="H42:H46"/>
    <mergeCell ref="J42:J46"/>
    <mergeCell ref="K42:K46"/>
    <mergeCell ref="L42:L46"/>
    <mergeCell ref="N42:N46"/>
    <mergeCell ref="U47:U51"/>
    <mergeCell ref="V47:V51"/>
    <mergeCell ref="W47:W51"/>
    <mergeCell ref="X47:X51"/>
    <mergeCell ref="E52:E56"/>
    <mergeCell ref="F52:F56"/>
    <mergeCell ref="G52:G56"/>
    <mergeCell ref="H52:H56"/>
    <mergeCell ref="J52:J56"/>
    <mergeCell ref="K52:K56"/>
    <mergeCell ref="N47:N51"/>
    <mergeCell ref="P47:P51"/>
    <mergeCell ref="Q47:Q51"/>
    <mergeCell ref="R47:R51"/>
    <mergeCell ref="S47:S51"/>
    <mergeCell ref="T47:T51"/>
    <mergeCell ref="T52:T56"/>
    <mergeCell ref="U52:U56"/>
    <mergeCell ref="V52:V56"/>
    <mergeCell ref="W52:W56"/>
    <mergeCell ref="X52:X56"/>
    <mergeCell ref="L52:L56"/>
    <mergeCell ref="N52:N56"/>
    <mergeCell ref="P52:P56"/>
    <mergeCell ref="Q52:Q56"/>
    <mergeCell ref="R52:R56"/>
    <mergeCell ref="S52:S56"/>
    <mergeCell ref="S57:S61"/>
    <mergeCell ref="T57:T61"/>
    <mergeCell ref="U57:U61"/>
    <mergeCell ref="V57:V61"/>
    <mergeCell ref="W57:W61"/>
    <mergeCell ref="X57:X61"/>
    <mergeCell ref="K57:K61"/>
    <mergeCell ref="L57:L61"/>
    <mergeCell ref="N57:N61"/>
    <mergeCell ref="P57:P61"/>
    <mergeCell ref="Q57:Q61"/>
    <mergeCell ref="R57:R6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F0000"/>
    <pageSetUpPr fitToPage="1"/>
  </sheetPr>
  <dimension ref="A1:AE61"/>
  <sheetViews>
    <sheetView showGridLines="0" zoomScale="80" zoomScaleNormal="80" workbookViewId="0">
      <selection activeCell="L6" sqref="L6:M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709</v>
      </c>
      <c r="M6" s="448"/>
    </row>
    <row r="7" spans="1:31" ht="33.75" thickBot="1" x14ac:dyDescent="0.5"/>
    <row r="8" spans="1:31" ht="39" customHeight="1" x14ac:dyDescent="0.2">
      <c r="A8" s="800" t="s">
        <v>31</v>
      </c>
      <c r="B8" s="800" t="s">
        <v>5</v>
      </c>
      <c r="C8" s="800" t="s">
        <v>6</v>
      </c>
      <c r="D8" s="800" t="s">
        <v>7</v>
      </c>
      <c r="E8" s="802" t="s">
        <v>8</v>
      </c>
      <c r="F8" s="802"/>
      <c r="G8" s="802" t="s">
        <v>14</v>
      </c>
      <c r="H8" s="802"/>
      <c r="I8" s="808" t="s">
        <v>11</v>
      </c>
      <c r="J8" s="809"/>
      <c r="K8" s="810"/>
      <c r="L8" s="800" t="s">
        <v>41</v>
      </c>
      <c r="M8" s="800" t="s">
        <v>13</v>
      </c>
      <c r="N8" s="811" t="s">
        <v>39</v>
      </c>
      <c r="O8" s="802"/>
      <c r="P8" s="802"/>
      <c r="Q8" s="802"/>
      <c r="R8" s="802"/>
      <c r="S8" s="802"/>
      <c r="T8" s="802"/>
      <c r="U8" s="815" t="s">
        <v>21</v>
      </c>
      <c r="V8" s="815"/>
      <c r="W8" s="815"/>
      <c r="X8" s="815"/>
      <c r="Y8" s="803" t="s">
        <v>25</v>
      </c>
      <c r="Z8" s="817"/>
      <c r="AA8" s="803" t="s">
        <v>32</v>
      </c>
      <c r="AB8" s="804"/>
    </row>
    <row r="9" spans="1:31" ht="62.25" customHeight="1" x14ac:dyDescent="0.2">
      <c r="A9" s="801"/>
      <c r="B9" s="801"/>
      <c r="C9" s="801"/>
      <c r="D9" s="801"/>
      <c r="E9" s="807" t="s">
        <v>9</v>
      </c>
      <c r="F9" s="807" t="s">
        <v>10</v>
      </c>
      <c r="G9" s="807" t="s">
        <v>15</v>
      </c>
      <c r="H9" s="807" t="s">
        <v>16</v>
      </c>
      <c r="I9" s="807" t="s">
        <v>12</v>
      </c>
      <c r="J9" s="807" t="s">
        <v>30</v>
      </c>
      <c r="K9" s="807" t="s">
        <v>37</v>
      </c>
      <c r="L9" s="801"/>
      <c r="M9" s="801"/>
      <c r="N9" s="812"/>
      <c r="O9" s="819" t="s">
        <v>35</v>
      </c>
      <c r="P9" s="819" t="s">
        <v>2</v>
      </c>
      <c r="Q9" s="821" t="s">
        <v>20</v>
      </c>
      <c r="R9" s="821"/>
      <c r="S9" s="821" t="s">
        <v>17</v>
      </c>
      <c r="T9" s="821"/>
      <c r="U9" s="816"/>
      <c r="V9" s="816"/>
      <c r="W9" s="816"/>
      <c r="X9" s="816"/>
      <c r="Y9" s="805"/>
      <c r="Z9" s="818"/>
      <c r="AA9" s="805"/>
      <c r="AB9" s="806"/>
      <c r="AC9" s="2"/>
      <c r="AD9" s="2"/>
      <c r="AE9" s="2"/>
    </row>
    <row r="10" spans="1:31" ht="26.25" customHeight="1" thickBot="1" x14ac:dyDescent="0.25">
      <c r="A10" s="801"/>
      <c r="B10" s="801"/>
      <c r="C10" s="801"/>
      <c r="D10" s="801"/>
      <c r="E10" s="801"/>
      <c r="F10" s="801"/>
      <c r="G10" s="801"/>
      <c r="H10" s="801"/>
      <c r="I10" s="801"/>
      <c r="J10" s="801"/>
      <c r="K10" s="801"/>
      <c r="L10" s="801"/>
      <c r="M10" s="801"/>
      <c r="N10" s="812"/>
      <c r="O10" s="819"/>
      <c r="P10" s="819"/>
      <c r="Q10" s="807" t="s">
        <v>0</v>
      </c>
      <c r="R10" s="807" t="s">
        <v>1</v>
      </c>
      <c r="S10" s="822" t="s">
        <v>19</v>
      </c>
      <c r="T10" s="822" t="s">
        <v>18</v>
      </c>
      <c r="U10" s="813" t="s">
        <v>22</v>
      </c>
      <c r="V10" s="814"/>
      <c r="W10" s="807" t="s">
        <v>23</v>
      </c>
      <c r="X10" s="824" t="s">
        <v>24</v>
      </c>
      <c r="Y10" s="805"/>
      <c r="Z10" s="818"/>
      <c r="AA10" s="805"/>
      <c r="AB10" s="806"/>
      <c r="AC10" s="1"/>
      <c r="AD10" s="1"/>
      <c r="AE10" s="1"/>
    </row>
    <row r="11" spans="1:31" ht="38.25" customHeight="1" thickBot="1" x14ac:dyDescent="0.25">
      <c r="A11" s="801"/>
      <c r="B11" s="801"/>
      <c r="C11" s="801"/>
      <c r="D11" s="801"/>
      <c r="E11" s="801"/>
      <c r="F11" s="801"/>
      <c r="G11" s="801"/>
      <c r="H11" s="801"/>
      <c r="I11" s="801"/>
      <c r="J11" s="801"/>
      <c r="K11" s="801"/>
      <c r="L11" s="801"/>
      <c r="M11" s="801"/>
      <c r="N11" s="812"/>
      <c r="O11" s="820"/>
      <c r="P11" s="820"/>
      <c r="Q11" s="801"/>
      <c r="R11" s="801"/>
      <c r="S11" s="823"/>
      <c r="T11" s="823"/>
      <c r="U11" s="185" t="s">
        <v>33</v>
      </c>
      <c r="V11" s="186" t="s">
        <v>34</v>
      </c>
      <c r="W11" s="801"/>
      <c r="X11" s="825"/>
      <c r="Y11" s="805"/>
      <c r="Z11" s="818"/>
      <c r="AA11" s="805"/>
      <c r="AB11" s="806"/>
      <c r="AC11" s="1"/>
      <c r="AD11" s="1"/>
      <c r="AE11" s="1"/>
    </row>
    <row r="12" spans="1:31" ht="33.75" x14ac:dyDescent="0.2">
      <c r="A12" s="419" t="s">
        <v>375</v>
      </c>
      <c r="B12" s="419" t="s">
        <v>605</v>
      </c>
      <c r="C12" s="419" t="s">
        <v>543</v>
      </c>
      <c r="D12" s="492" t="s">
        <v>378</v>
      </c>
      <c r="E12" s="376" t="s">
        <v>44</v>
      </c>
      <c r="F12" s="351"/>
      <c r="G12" s="351">
        <v>2</v>
      </c>
      <c r="H12" s="354">
        <v>8</v>
      </c>
      <c r="I12" s="401" t="s">
        <v>45</v>
      </c>
      <c r="J12" s="404"/>
      <c r="K12" s="407" t="s">
        <v>374</v>
      </c>
      <c r="L12" s="407" t="s">
        <v>384</v>
      </c>
      <c r="M12" s="7" t="s">
        <v>372</v>
      </c>
      <c r="N12" s="340" t="s">
        <v>98</v>
      </c>
      <c r="O12" s="30">
        <v>3</v>
      </c>
      <c r="P12" s="394">
        <f>((O12*0.6)+(O13*0.1)+(O14*0.1)+(O15*0.1)+(O16*0.1))</f>
        <v>2.8000000000000003</v>
      </c>
      <c r="Q12" s="395">
        <v>4</v>
      </c>
      <c r="R12" s="398">
        <v>5</v>
      </c>
      <c r="S12" s="363">
        <f>P12*Q12*R12</f>
        <v>56.000000000000007</v>
      </c>
      <c r="T12" s="495" t="str">
        <f>+IF(S12&gt;100,"Riesgo_INTOLERABLE",IF(AND(S12&gt;65,S12&lt;=100),"Riesgo_IMPORTANTE",IF(AND(S12&gt;37,S12&lt;=65),"Riesgo_MODERADO",IF(AND(S12&gt;16,S12&lt;=37),"Riesgo_TOLERABLE",IF(AND(S12&gt;=15),"Riesgo_BAJO")))))</f>
        <v>Riesgo_MODERADO</v>
      </c>
      <c r="U12" s="328">
        <f>G12/170*1</f>
        <v>1.1764705882352941E-2</v>
      </c>
      <c r="V12" s="369">
        <v>1</v>
      </c>
      <c r="W12" s="370">
        <f>S12*V12</f>
        <v>56.000000000000007</v>
      </c>
      <c r="X12" s="331" t="str">
        <f>+IF(W12&gt;=500,"ALTO",IF(AND(W12&gt;325,W12&lt;=499),"MEDIO",IF(AND(W12&gt;1,W12&lt;=324),"BAJO",)))</f>
        <v>BAJO</v>
      </c>
      <c r="Y12" s="13" t="s">
        <v>26</v>
      </c>
      <c r="Z12" s="4" t="s">
        <v>100</v>
      </c>
      <c r="AA12" s="13" t="s">
        <v>26</v>
      </c>
      <c r="AB12" s="5"/>
    </row>
    <row r="13" spans="1:31" ht="15.75" x14ac:dyDescent="0.25">
      <c r="A13" s="420"/>
      <c r="B13" s="420"/>
      <c r="C13" s="420"/>
      <c r="D13" s="493"/>
      <c r="E13" s="377"/>
      <c r="F13" s="352"/>
      <c r="G13" s="352"/>
      <c r="H13" s="355"/>
      <c r="I13" s="402"/>
      <c r="J13" s="405"/>
      <c r="K13" s="408"/>
      <c r="L13" s="408"/>
      <c r="M13" s="8" t="s">
        <v>53</v>
      </c>
      <c r="N13" s="341"/>
      <c r="O13" s="10">
        <v>1</v>
      </c>
      <c r="P13" s="343"/>
      <c r="Q13" s="396"/>
      <c r="R13" s="399"/>
      <c r="S13" s="364"/>
      <c r="T13" s="496"/>
      <c r="U13" s="329"/>
      <c r="V13" s="430"/>
      <c r="W13" s="371"/>
      <c r="X13" s="332"/>
      <c r="Y13" s="11" t="s">
        <v>27</v>
      </c>
      <c r="Z13" s="3" t="s">
        <v>100</v>
      </c>
      <c r="AA13" s="11" t="s">
        <v>27</v>
      </c>
      <c r="AB13" s="6"/>
    </row>
    <row r="14" spans="1:31" ht="27" x14ac:dyDescent="0.25">
      <c r="A14" s="420"/>
      <c r="B14" s="420"/>
      <c r="C14" s="420"/>
      <c r="D14" s="493"/>
      <c r="E14" s="377"/>
      <c r="F14" s="352"/>
      <c r="G14" s="352"/>
      <c r="H14" s="355"/>
      <c r="I14" s="402"/>
      <c r="J14" s="405"/>
      <c r="K14" s="408"/>
      <c r="L14" s="408"/>
      <c r="M14" s="8" t="s">
        <v>54</v>
      </c>
      <c r="N14" s="341"/>
      <c r="O14" s="10">
        <v>5</v>
      </c>
      <c r="P14" s="343"/>
      <c r="Q14" s="396"/>
      <c r="R14" s="399"/>
      <c r="S14" s="364"/>
      <c r="T14" s="496"/>
      <c r="U14" s="329"/>
      <c r="V14" s="430"/>
      <c r="W14" s="371"/>
      <c r="X14" s="332"/>
      <c r="Y14" s="11" t="s">
        <v>3</v>
      </c>
      <c r="Z14" s="31" t="s">
        <v>100</v>
      </c>
      <c r="AA14" s="11" t="s">
        <v>4</v>
      </c>
      <c r="AB14" s="32"/>
    </row>
    <row r="15" spans="1:31" ht="54" x14ac:dyDescent="0.25">
      <c r="A15" s="420"/>
      <c r="B15" s="420"/>
      <c r="C15" s="420"/>
      <c r="D15" s="493"/>
      <c r="E15" s="377"/>
      <c r="F15" s="352"/>
      <c r="G15" s="352"/>
      <c r="H15" s="355"/>
      <c r="I15" s="402"/>
      <c r="J15" s="405"/>
      <c r="K15" s="408"/>
      <c r="L15" s="408"/>
      <c r="M15" s="8" t="s">
        <v>55</v>
      </c>
      <c r="N15" s="341"/>
      <c r="O15" s="10">
        <v>2</v>
      </c>
      <c r="P15" s="343"/>
      <c r="Q15" s="396"/>
      <c r="R15" s="399"/>
      <c r="S15" s="364"/>
      <c r="T15" s="496"/>
      <c r="U15" s="329"/>
      <c r="V15" s="430"/>
      <c r="W15" s="371"/>
      <c r="X15" s="332"/>
      <c r="Y15" s="11" t="s">
        <v>28</v>
      </c>
      <c r="Z15" s="31" t="s">
        <v>100</v>
      </c>
      <c r="AA15" s="11" t="s">
        <v>28</v>
      </c>
      <c r="AB15" s="32" t="s">
        <v>371</v>
      </c>
    </row>
    <row r="16" spans="1:31" ht="23.25" thickBot="1" x14ac:dyDescent="0.3">
      <c r="A16" s="420"/>
      <c r="B16" s="420"/>
      <c r="C16" s="420"/>
      <c r="D16" s="493"/>
      <c r="E16" s="377"/>
      <c r="F16" s="352"/>
      <c r="G16" s="352"/>
      <c r="H16" s="355"/>
      <c r="I16" s="402"/>
      <c r="J16" s="406"/>
      <c r="K16" s="409"/>
      <c r="L16" s="409"/>
      <c r="M16" s="9" t="s">
        <v>57</v>
      </c>
      <c r="N16" s="342"/>
      <c r="O16" s="33">
        <v>2</v>
      </c>
      <c r="P16" s="344"/>
      <c r="Q16" s="397"/>
      <c r="R16" s="400"/>
      <c r="S16" s="365"/>
      <c r="T16" s="497"/>
      <c r="U16" s="330"/>
      <c r="V16" s="431"/>
      <c r="W16" s="372"/>
      <c r="X16" s="333"/>
      <c r="Y16" s="14" t="s">
        <v>29</v>
      </c>
      <c r="Z16" s="39" t="s">
        <v>100</v>
      </c>
      <c r="AA16" s="14" t="s">
        <v>29</v>
      </c>
      <c r="AB16" s="115" t="s">
        <v>370</v>
      </c>
    </row>
    <row r="17" spans="1:29" s="109" customFormat="1" ht="22.5" x14ac:dyDescent="0.2">
      <c r="A17" s="420"/>
      <c r="B17" s="420"/>
      <c r="C17" s="420"/>
      <c r="D17" s="493"/>
      <c r="E17" s="376" t="s">
        <v>44</v>
      </c>
      <c r="F17" s="378"/>
      <c r="G17" s="351">
        <v>2</v>
      </c>
      <c r="H17" s="354">
        <v>8</v>
      </c>
      <c r="I17" s="402"/>
      <c r="J17" s="357"/>
      <c r="K17" s="334" t="s">
        <v>369</v>
      </c>
      <c r="L17" s="410" t="s">
        <v>477</v>
      </c>
      <c r="M17" s="7" t="s">
        <v>59</v>
      </c>
      <c r="N17" s="340" t="s">
        <v>98</v>
      </c>
      <c r="O17" s="30">
        <v>3</v>
      </c>
      <c r="P17" s="343">
        <f>((O17*0.6)+(O18*0.1)+(O19*0.1)+(O20*0.1)+(O21*0.1))</f>
        <v>2.7</v>
      </c>
      <c r="Q17" s="345">
        <v>1</v>
      </c>
      <c r="R17" s="348">
        <v>2</v>
      </c>
      <c r="S17" s="363">
        <f>P17*Q17*R17</f>
        <v>5.4</v>
      </c>
      <c r="T17" s="385" t="s">
        <v>122</v>
      </c>
      <c r="U17" s="328">
        <f>G17/170*1</f>
        <v>1.1764705882352941E-2</v>
      </c>
      <c r="V17" s="369">
        <v>1</v>
      </c>
      <c r="W17" s="370">
        <f>S17*V17</f>
        <v>5.4</v>
      </c>
      <c r="X17" s="331" t="str">
        <f>+IF(W17&gt;=500,"ALTO",IF(AND(W17&gt;325,W17&lt;=499),"MEDIO",IF(AND(W17&gt;1,W17&lt;=324),"BAJO",)))</f>
        <v>BAJO</v>
      </c>
      <c r="Y17" s="13" t="s">
        <v>26</v>
      </c>
      <c r="Z17" s="4" t="s">
        <v>100</v>
      </c>
      <c r="AA17" s="13" t="s">
        <v>26</v>
      </c>
      <c r="AB17" s="28"/>
    </row>
    <row r="18" spans="1:29" s="109" customFormat="1" ht="15.75" x14ac:dyDescent="0.25">
      <c r="A18" s="420"/>
      <c r="B18" s="420"/>
      <c r="C18" s="420"/>
      <c r="D18" s="493"/>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27" x14ac:dyDescent="0.25">
      <c r="A19" s="420"/>
      <c r="B19" s="420"/>
      <c r="C19" s="420"/>
      <c r="D19" s="493"/>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478</v>
      </c>
    </row>
    <row r="20" spans="1:29" s="109" customFormat="1" ht="54" x14ac:dyDescent="0.25">
      <c r="A20" s="420"/>
      <c r="B20" s="420"/>
      <c r="C20" s="420"/>
      <c r="D20" s="493"/>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0"/>
      <c r="D21" s="493"/>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22.5" x14ac:dyDescent="0.2">
      <c r="A22" s="420"/>
      <c r="B22" s="420"/>
      <c r="C22" s="420"/>
      <c r="D22" s="493"/>
      <c r="E22" s="376" t="s">
        <v>44</v>
      </c>
      <c r="F22" s="351"/>
      <c r="G22" s="351">
        <v>2</v>
      </c>
      <c r="H22" s="354">
        <v>8</v>
      </c>
      <c r="I22" s="402"/>
      <c r="J22" s="357"/>
      <c r="K22" s="334" t="s">
        <v>362</v>
      </c>
      <c r="L22" s="337" t="s">
        <v>479</v>
      </c>
      <c r="M22" s="7" t="s">
        <v>61</v>
      </c>
      <c r="N22" s="340" t="s">
        <v>98</v>
      </c>
      <c r="O22" s="30">
        <v>3</v>
      </c>
      <c r="P22" s="343">
        <f>((O22*0.6)+(O23*0.1)+(O24*0.1)+(O25*0.1)+(O26*0.1))</f>
        <v>2.7</v>
      </c>
      <c r="Q22" s="345">
        <v>3</v>
      </c>
      <c r="R22" s="348">
        <v>5</v>
      </c>
      <c r="S22" s="363">
        <f>P22*Q22*R22</f>
        <v>40.500000000000007</v>
      </c>
      <c r="T22" s="366" t="str">
        <f>+IF(S22&gt;100,"Riesgo_INTOLERABLE",IF(AND(S22&gt;65,S22&lt;=100),"Riesgo_IMPORTANTE",IF(AND(S22&gt;37,S22&lt;=65),"Riesgo_MODERADO",IF(AND(S22&gt;16,S22&lt;=37),"Riesgo_TOLERABLE",IF(AND(S22&gt;=15),"Riesgo_BAJO")))))</f>
        <v>Riesgo_MODERADO</v>
      </c>
      <c r="U22" s="328">
        <f>G22/170*1</f>
        <v>1.1764705882352941E-2</v>
      </c>
      <c r="V22" s="369">
        <v>1</v>
      </c>
      <c r="W22" s="370">
        <f>S22*V22</f>
        <v>40.500000000000007</v>
      </c>
      <c r="X22" s="331" t="str">
        <f>+IF(W22&gt;=500,"ALTO",IF(AND(W22&gt;325,W22&lt;=499),"MEDIO",IF(AND(W22&gt;1,W22&lt;=324),"BAJO",)))</f>
        <v>BAJO</v>
      </c>
      <c r="Y22" s="13" t="s">
        <v>26</v>
      </c>
      <c r="Z22" s="4" t="s">
        <v>100</v>
      </c>
      <c r="AA22" s="13" t="s">
        <v>26</v>
      </c>
      <c r="AB22" s="28"/>
    </row>
    <row r="23" spans="1:29" s="109" customFormat="1" ht="15.75" x14ac:dyDescent="0.25">
      <c r="A23" s="420"/>
      <c r="B23" s="420"/>
      <c r="C23" s="420"/>
      <c r="D23" s="493"/>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33.75" x14ac:dyDescent="0.25">
      <c r="A24" s="420"/>
      <c r="B24" s="420"/>
      <c r="C24" s="420"/>
      <c r="D24" s="493"/>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480</v>
      </c>
    </row>
    <row r="25" spans="1:29" s="109" customFormat="1" ht="54" x14ac:dyDescent="0.25">
      <c r="A25" s="420"/>
      <c r="B25" s="420"/>
      <c r="C25" s="420"/>
      <c r="D25" s="493"/>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0"/>
      <c r="D26" s="493"/>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45" customHeight="1" x14ac:dyDescent="0.2">
      <c r="A27" s="420"/>
      <c r="B27" s="420"/>
      <c r="C27" s="420"/>
      <c r="D27" s="493"/>
      <c r="E27" s="376" t="s">
        <v>44</v>
      </c>
      <c r="F27" s="378"/>
      <c r="G27" s="351">
        <v>2</v>
      </c>
      <c r="H27" s="354">
        <v>8</v>
      </c>
      <c r="I27" s="402"/>
      <c r="J27" s="357"/>
      <c r="K27" s="334" t="s">
        <v>355</v>
      </c>
      <c r="L27" s="337" t="s">
        <v>414</v>
      </c>
      <c r="M27" s="7" t="s">
        <v>66</v>
      </c>
      <c r="N27" s="340" t="s">
        <v>98</v>
      </c>
      <c r="O27" s="30">
        <v>6</v>
      </c>
      <c r="P27" s="343">
        <f>((O27*0.6)+(O28*0.1)+(O29*0.1)+(O30*0.1)+(O31*0.1))</f>
        <v>5.8999999999999986</v>
      </c>
      <c r="Q27" s="345">
        <v>2</v>
      </c>
      <c r="R27" s="348">
        <v>3</v>
      </c>
      <c r="S27" s="363">
        <f>P27*Q27*R27</f>
        <v>35.399999999999991</v>
      </c>
      <c r="T27" s="366" t="str">
        <f>+IF(S27&gt;100,"Riesgo_INTOLERABLE",IF(AND(S27&gt;65,S27&lt;=100),"Riesgo_IMPORTANTE",IF(AND(S27&gt;37,S27&lt;=65),"Riesgo_MODERADO",IF(AND(S27&gt;16,S27&lt;=37),"Riesgo_TOLERABLE",IF(AND(S27&gt;=15),"Riesgo_BAJO")))))</f>
        <v>Riesgo_TOLERABLE</v>
      </c>
      <c r="U27" s="328">
        <f>G27/170*1</f>
        <v>1.1764705882352941E-2</v>
      </c>
      <c r="V27" s="369">
        <v>1</v>
      </c>
      <c r="W27" s="370">
        <f>S27*V27</f>
        <v>35.399999999999991</v>
      </c>
      <c r="X27" s="331" t="str">
        <f>+IF(W27&gt;=500,"ALTO",IF(AND(W27&gt;325,W27&lt;=499),"MEDIO",IF(AND(W27&gt;1,W27&lt;=324),"BAJO",)))</f>
        <v>BAJO</v>
      </c>
      <c r="Y27" s="13" t="s">
        <v>26</v>
      </c>
      <c r="Z27" s="114" t="s">
        <v>100</v>
      </c>
      <c r="AA27" s="13" t="s">
        <v>26</v>
      </c>
      <c r="AB27" s="32"/>
    </row>
    <row r="28" spans="1:29" s="109" customFormat="1" ht="22.5" x14ac:dyDescent="0.25">
      <c r="A28" s="420"/>
      <c r="B28" s="420"/>
      <c r="C28" s="420"/>
      <c r="D28" s="493"/>
      <c r="E28" s="377"/>
      <c r="F28" s="379"/>
      <c r="G28" s="352"/>
      <c r="H28" s="355"/>
      <c r="I28" s="402"/>
      <c r="J28" s="358"/>
      <c r="K28" s="335"/>
      <c r="L28" s="383"/>
      <c r="M28" s="8" t="s">
        <v>67</v>
      </c>
      <c r="N28" s="341"/>
      <c r="O28" s="10">
        <v>5</v>
      </c>
      <c r="P28" s="343"/>
      <c r="Q28" s="346"/>
      <c r="R28" s="349"/>
      <c r="S28" s="364"/>
      <c r="T28" s="367"/>
      <c r="U28" s="329"/>
      <c r="V28" s="329"/>
      <c r="W28" s="371"/>
      <c r="X28" s="332"/>
      <c r="Y28" s="11" t="s">
        <v>27</v>
      </c>
      <c r="Z28" s="37" t="s">
        <v>100</v>
      </c>
      <c r="AA28" s="11" t="s">
        <v>27</v>
      </c>
      <c r="AB28" s="29"/>
    </row>
    <row r="29" spans="1:29" s="109" customFormat="1" ht="27" x14ac:dyDescent="0.25">
      <c r="A29" s="420"/>
      <c r="B29" s="420"/>
      <c r="C29" s="420"/>
      <c r="D29" s="493"/>
      <c r="E29" s="377"/>
      <c r="F29" s="379"/>
      <c r="G29" s="352"/>
      <c r="H29" s="355"/>
      <c r="I29" s="402"/>
      <c r="J29" s="358"/>
      <c r="K29" s="335"/>
      <c r="L29" s="383"/>
      <c r="M29" s="8" t="s">
        <v>68</v>
      </c>
      <c r="N29" s="341"/>
      <c r="O29" s="10">
        <v>6</v>
      </c>
      <c r="P29" s="343"/>
      <c r="Q29" s="346"/>
      <c r="R29" s="349"/>
      <c r="S29" s="364"/>
      <c r="T29" s="367"/>
      <c r="U29" s="329"/>
      <c r="V29" s="329"/>
      <c r="W29" s="371"/>
      <c r="X29" s="332"/>
      <c r="Y29" s="11" t="s">
        <v>4</v>
      </c>
      <c r="Z29" s="31" t="s">
        <v>100</v>
      </c>
      <c r="AA29" s="11" t="s">
        <v>36</v>
      </c>
      <c r="AB29" s="32"/>
    </row>
    <row r="30" spans="1:29" s="109" customFormat="1" ht="54" x14ac:dyDescent="0.25">
      <c r="A30" s="420"/>
      <c r="B30" s="420"/>
      <c r="C30" s="420"/>
      <c r="D30" s="493"/>
      <c r="E30" s="377"/>
      <c r="F30" s="379"/>
      <c r="G30" s="352"/>
      <c r="H30" s="355"/>
      <c r="I30" s="402"/>
      <c r="J30" s="358"/>
      <c r="K30" s="335"/>
      <c r="L30" s="383"/>
      <c r="M30" s="8" t="s">
        <v>353</v>
      </c>
      <c r="N30" s="341"/>
      <c r="O30" s="10">
        <v>6</v>
      </c>
      <c r="P30" s="343"/>
      <c r="Q30" s="346"/>
      <c r="R30" s="349"/>
      <c r="S30" s="364"/>
      <c r="T30" s="367"/>
      <c r="U30" s="329"/>
      <c r="V30" s="329"/>
      <c r="W30" s="371"/>
      <c r="X30" s="332"/>
      <c r="Y30" s="11" t="s">
        <v>28</v>
      </c>
      <c r="Z30" s="38" t="s">
        <v>352</v>
      </c>
      <c r="AA30" s="11" t="s">
        <v>28</v>
      </c>
      <c r="AB30" s="32" t="s">
        <v>351</v>
      </c>
    </row>
    <row r="31" spans="1:29" s="109" customFormat="1" ht="16.5" customHeight="1" thickBot="1" x14ac:dyDescent="0.3">
      <c r="A31" s="420"/>
      <c r="B31" s="420"/>
      <c r="C31" s="420"/>
      <c r="D31" s="493"/>
      <c r="E31" s="377"/>
      <c r="F31" s="379"/>
      <c r="G31" s="352"/>
      <c r="H31" s="355"/>
      <c r="I31" s="402"/>
      <c r="J31" s="380"/>
      <c r="K31" s="336"/>
      <c r="L31" s="384"/>
      <c r="M31" s="9" t="s">
        <v>69</v>
      </c>
      <c r="N31" s="342"/>
      <c r="O31" s="33">
        <v>6</v>
      </c>
      <c r="P31" s="344"/>
      <c r="Q31" s="347"/>
      <c r="R31" s="350"/>
      <c r="S31" s="365"/>
      <c r="T31" s="368"/>
      <c r="U31" s="330"/>
      <c r="V31" s="330"/>
      <c r="W31" s="372"/>
      <c r="X31" s="333"/>
      <c r="Y31" s="14" t="s">
        <v>29</v>
      </c>
      <c r="Z31" s="44" t="s">
        <v>113</v>
      </c>
      <c r="AA31" s="14" t="s">
        <v>29</v>
      </c>
      <c r="AB31" s="113" t="s">
        <v>114</v>
      </c>
      <c r="AC31" s="112"/>
    </row>
    <row r="32" spans="1:29" s="109" customFormat="1" ht="33.75" x14ac:dyDescent="0.2">
      <c r="A32" s="420"/>
      <c r="B32" s="420"/>
      <c r="C32" s="420"/>
      <c r="D32" s="493"/>
      <c r="E32" s="376" t="s">
        <v>44</v>
      </c>
      <c r="F32" s="378"/>
      <c r="G32" s="351">
        <v>2</v>
      </c>
      <c r="H32" s="354">
        <v>8</v>
      </c>
      <c r="I32" s="402"/>
      <c r="J32" s="357"/>
      <c r="K32" s="334" t="s">
        <v>70</v>
      </c>
      <c r="L32" s="337" t="s">
        <v>481</v>
      </c>
      <c r="M32" s="7" t="s">
        <v>349</v>
      </c>
      <c r="N32" s="340" t="s">
        <v>98</v>
      </c>
      <c r="O32" s="30">
        <v>6</v>
      </c>
      <c r="P32" s="343">
        <f>((O32*0.6)+(O33*0.1)+(O34*0.1)+(O35*0.1)+(O36*0.1))</f>
        <v>5.2</v>
      </c>
      <c r="Q32" s="345">
        <v>2</v>
      </c>
      <c r="R32" s="348">
        <v>3</v>
      </c>
      <c r="S32" s="363">
        <f>P32*Q32*R32</f>
        <v>31.200000000000003</v>
      </c>
      <c r="T32" s="366" t="str">
        <f>+IF(S32&gt;100,"Riesgo_ INTOLERABLE",IF(AND(S32&gt;65,S32&lt;=100),"Riesgo_ IMPORTANTE",IF(AND(S32&gt;37,S32&lt;=65),"Riesgo_ MODERADO",IF(AND(S32&gt;16,S32&lt;=37),"Riesgo_ TOLERABLE",IF(AND(S32&gt;=15),"Riesgo_BAJO")))))</f>
        <v>Riesgo_ TOLERABLE</v>
      </c>
      <c r="U32" s="328">
        <f>G32/170*1</f>
        <v>1.1764705882352941E-2</v>
      </c>
      <c r="V32" s="369">
        <v>1</v>
      </c>
      <c r="W32" s="370">
        <f>S32*V32</f>
        <v>31.200000000000003</v>
      </c>
      <c r="X32" s="331" t="s">
        <v>126</v>
      </c>
      <c r="Y32" s="13" t="s">
        <v>26</v>
      </c>
      <c r="Z32" s="4" t="s">
        <v>100</v>
      </c>
      <c r="AA32" s="13" t="s">
        <v>26</v>
      </c>
      <c r="AB32" s="110"/>
    </row>
    <row r="33" spans="1:28" s="109" customFormat="1" ht="15.75" x14ac:dyDescent="0.25">
      <c r="A33" s="420"/>
      <c r="B33" s="420"/>
      <c r="C33" s="420"/>
      <c r="D33" s="493"/>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27" x14ac:dyDescent="0.25">
      <c r="A34" s="420"/>
      <c r="B34" s="420"/>
      <c r="C34" s="420"/>
      <c r="D34" s="493"/>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54" x14ac:dyDescent="0.25">
      <c r="A35" s="420"/>
      <c r="B35" s="420"/>
      <c r="C35" s="420"/>
      <c r="D35" s="493"/>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34.5" thickBot="1" x14ac:dyDescent="0.3">
      <c r="A36" s="420"/>
      <c r="B36" s="420"/>
      <c r="C36" s="420"/>
      <c r="D36" s="493"/>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22.5" x14ac:dyDescent="0.2">
      <c r="A37" s="420"/>
      <c r="B37" s="420"/>
      <c r="C37" s="420"/>
      <c r="D37" s="493"/>
      <c r="E37" s="376" t="s">
        <v>44</v>
      </c>
      <c r="F37" s="378"/>
      <c r="G37" s="351">
        <v>2</v>
      </c>
      <c r="H37" s="354">
        <v>8</v>
      </c>
      <c r="I37" s="388"/>
      <c r="J37" s="357"/>
      <c r="K37" s="334" t="s">
        <v>47</v>
      </c>
      <c r="L37" s="337" t="s">
        <v>343</v>
      </c>
      <c r="M37" s="7" t="s">
        <v>342</v>
      </c>
      <c r="N37" s="340" t="s">
        <v>98</v>
      </c>
      <c r="O37" s="30">
        <v>1</v>
      </c>
      <c r="P37" s="343">
        <f>((O37*0.6)+(O38*0.1)+(O39*0.1)+(O40*0.1)+(O41*0.1))</f>
        <v>0.99999999999999989</v>
      </c>
      <c r="Q37" s="345">
        <v>2</v>
      </c>
      <c r="R37" s="348">
        <v>5</v>
      </c>
      <c r="S37" s="363">
        <f>P37*Q37*R37</f>
        <v>9.9999999999999982</v>
      </c>
      <c r="T37" s="385" t="s">
        <v>122</v>
      </c>
      <c r="U37" s="328">
        <f>G37/170*1</f>
        <v>1.1764705882352941E-2</v>
      </c>
      <c r="V37" s="369">
        <v>1</v>
      </c>
      <c r="W37" s="370">
        <f>S37*V37</f>
        <v>9.9999999999999982</v>
      </c>
      <c r="X37" s="331" t="str">
        <f>+IF(W37&gt;=500,"ALTO",IF(AND(W37&gt;325,W37&lt;=499),"MEDIO",IF(AND(W37&gt;1,W37&lt;=324),"BAJO",)))</f>
        <v>BAJO</v>
      </c>
      <c r="Y37" s="13" t="s">
        <v>26</v>
      </c>
      <c r="Z37" s="4" t="s">
        <v>100</v>
      </c>
      <c r="AA37" s="13" t="s">
        <v>26</v>
      </c>
      <c r="AB37" s="110"/>
    </row>
    <row r="38" spans="1:28" s="109" customFormat="1" ht="15.75" x14ac:dyDescent="0.25">
      <c r="A38" s="420"/>
      <c r="B38" s="420"/>
      <c r="C38" s="420"/>
      <c r="D38" s="493"/>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27" x14ac:dyDescent="0.25">
      <c r="A39" s="420"/>
      <c r="B39" s="420"/>
      <c r="C39" s="420"/>
      <c r="D39" s="493"/>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row>
    <row r="40" spans="1:28" s="109" customFormat="1" ht="54" x14ac:dyDescent="0.25">
      <c r="A40" s="420"/>
      <c r="B40" s="420"/>
      <c r="C40" s="420"/>
      <c r="D40" s="493"/>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thickBot="1" x14ac:dyDescent="0.3">
      <c r="A41" s="420"/>
      <c r="B41" s="420"/>
      <c r="C41" s="420"/>
      <c r="D41" s="493"/>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417</v>
      </c>
      <c r="AA41" s="14" t="s">
        <v>29</v>
      </c>
      <c r="AB41" s="35" t="s">
        <v>418</v>
      </c>
    </row>
    <row r="42" spans="1:28" s="109" customFormat="1" ht="22.5" x14ac:dyDescent="0.2">
      <c r="A42" s="420"/>
      <c r="B42" s="420"/>
      <c r="C42" s="420"/>
      <c r="D42" s="493"/>
      <c r="E42" s="376" t="s">
        <v>44</v>
      </c>
      <c r="F42" s="378"/>
      <c r="G42" s="351">
        <v>2</v>
      </c>
      <c r="H42" s="354">
        <v>8</v>
      </c>
      <c r="I42" s="389"/>
      <c r="J42" s="357"/>
      <c r="K42" s="334" t="s">
        <v>82</v>
      </c>
      <c r="L42" s="337" t="s">
        <v>430</v>
      </c>
      <c r="M42" s="7" t="s">
        <v>336</v>
      </c>
      <c r="N42" s="340" t="s">
        <v>98</v>
      </c>
      <c r="O42" s="30">
        <v>2</v>
      </c>
      <c r="P42" s="343">
        <f>((O42*0.6)+(O43*0.1)+(O44*0.1)+(O45*0.1)+(O46*0.1))</f>
        <v>1.7000000000000002</v>
      </c>
      <c r="Q42" s="345">
        <v>2</v>
      </c>
      <c r="R42" s="348">
        <v>5</v>
      </c>
      <c r="S42" s="363">
        <f>P42*Q42*R42</f>
        <v>17</v>
      </c>
      <c r="T42" s="385" t="s">
        <v>122</v>
      </c>
      <c r="U42" s="328">
        <f>G42/170*1</f>
        <v>1.1764705882352941E-2</v>
      </c>
      <c r="V42" s="369">
        <v>1</v>
      </c>
      <c r="W42" s="370">
        <f>S42*V42</f>
        <v>17</v>
      </c>
      <c r="X42" s="331" t="str">
        <f>+IF(W42&gt;=500,"ALTO",IF(AND(W42&gt;325,W42&lt;=499),"MEDIO",IF(AND(W42&gt;1,W42&lt;=324),"BAJO",)))</f>
        <v>BAJO</v>
      </c>
      <c r="Y42" s="13" t="s">
        <v>26</v>
      </c>
      <c r="Z42" s="4" t="s">
        <v>100</v>
      </c>
      <c r="AA42" s="13" t="s">
        <v>26</v>
      </c>
      <c r="AB42" s="110"/>
    </row>
    <row r="43" spans="1:28" s="109" customFormat="1" ht="15.75" x14ac:dyDescent="0.25">
      <c r="A43" s="420"/>
      <c r="B43" s="420"/>
      <c r="C43" s="420"/>
      <c r="D43" s="493"/>
      <c r="E43" s="377"/>
      <c r="F43" s="379"/>
      <c r="G43" s="352"/>
      <c r="H43" s="355"/>
      <c r="I43" s="389"/>
      <c r="J43" s="358"/>
      <c r="K43" s="335"/>
      <c r="L43" s="383"/>
      <c r="M43" s="8" t="s">
        <v>60</v>
      </c>
      <c r="N43" s="341"/>
      <c r="O43" s="10">
        <v>1</v>
      </c>
      <c r="P43" s="343"/>
      <c r="Q43" s="346"/>
      <c r="R43" s="349"/>
      <c r="S43" s="364"/>
      <c r="T43" s="386"/>
      <c r="U43" s="329"/>
      <c r="V43" s="329"/>
      <c r="W43" s="371"/>
      <c r="X43" s="332"/>
      <c r="Y43" s="11" t="s">
        <v>27</v>
      </c>
      <c r="Z43" s="3" t="s">
        <v>100</v>
      </c>
      <c r="AA43" s="11" t="s">
        <v>27</v>
      </c>
      <c r="AB43" s="29"/>
    </row>
    <row r="44" spans="1:28" s="109" customFormat="1" ht="27" x14ac:dyDescent="0.25">
      <c r="A44" s="420"/>
      <c r="B44" s="420"/>
      <c r="C44" s="420"/>
      <c r="D44" s="493"/>
      <c r="E44" s="377"/>
      <c r="F44" s="379"/>
      <c r="G44" s="352"/>
      <c r="H44" s="355"/>
      <c r="I44" s="389"/>
      <c r="J44" s="358"/>
      <c r="K44" s="335"/>
      <c r="L44" s="383"/>
      <c r="M44" s="8" t="s">
        <v>335</v>
      </c>
      <c r="N44" s="341"/>
      <c r="O44" s="10">
        <v>1</v>
      </c>
      <c r="P44" s="343"/>
      <c r="Q44" s="346"/>
      <c r="R44" s="349"/>
      <c r="S44" s="364"/>
      <c r="T44" s="386"/>
      <c r="U44" s="329"/>
      <c r="V44" s="329"/>
      <c r="W44" s="371"/>
      <c r="X44" s="332"/>
      <c r="Y44" s="11" t="s">
        <v>4</v>
      </c>
      <c r="Z44" s="111" t="s">
        <v>100</v>
      </c>
      <c r="AA44" s="11" t="s">
        <v>36</v>
      </c>
      <c r="AB44" s="32"/>
    </row>
    <row r="45" spans="1:28" s="109" customFormat="1" ht="54" x14ac:dyDescent="0.25">
      <c r="A45" s="420"/>
      <c r="B45" s="420"/>
      <c r="C45" s="420"/>
      <c r="D45" s="493"/>
      <c r="E45" s="377"/>
      <c r="F45" s="379"/>
      <c r="G45" s="352"/>
      <c r="H45" s="355"/>
      <c r="I45" s="389"/>
      <c r="J45" s="358"/>
      <c r="K45" s="335"/>
      <c r="L45" s="383"/>
      <c r="M45" s="8" t="s">
        <v>55</v>
      </c>
      <c r="N45" s="341"/>
      <c r="O45" s="10">
        <v>1</v>
      </c>
      <c r="P45" s="343"/>
      <c r="Q45" s="346"/>
      <c r="R45" s="349"/>
      <c r="S45" s="364"/>
      <c r="T45" s="386"/>
      <c r="U45" s="329"/>
      <c r="V45" s="329"/>
      <c r="W45" s="371"/>
      <c r="X45" s="332"/>
      <c r="Y45" s="11" t="s">
        <v>28</v>
      </c>
      <c r="Z45" s="31" t="s">
        <v>334</v>
      </c>
      <c r="AA45" s="11" t="s">
        <v>28</v>
      </c>
      <c r="AB45" s="32" t="s">
        <v>333</v>
      </c>
    </row>
    <row r="46" spans="1:28" s="109" customFormat="1" ht="45.75" thickBot="1" x14ac:dyDescent="0.3">
      <c r="A46" s="420"/>
      <c r="B46" s="420"/>
      <c r="C46" s="420"/>
      <c r="D46" s="493"/>
      <c r="E46" s="377"/>
      <c r="F46" s="379"/>
      <c r="G46" s="352"/>
      <c r="H46" s="355"/>
      <c r="I46" s="389"/>
      <c r="J46" s="380"/>
      <c r="K46" s="336"/>
      <c r="L46" s="384"/>
      <c r="M46" s="9" t="s">
        <v>57</v>
      </c>
      <c r="N46" s="342"/>
      <c r="O46" s="33">
        <v>2</v>
      </c>
      <c r="P46" s="344"/>
      <c r="Q46" s="347"/>
      <c r="R46" s="350"/>
      <c r="S46" s="365"/>
      <c r="T46" s="387"/>
      <c r="U46" s="330"/>
      <c r="V46" s="330"/>
      <c r="W46" s="372"/>
      <c r="X46" s="333"/>
      <c r="Y46" s="14" t="s">
        <v>29</v>
      </c>
      <c r="Z46" s="45" t="s">
        <v>417</v>
      </c>
      <c r="AA46" s="14" t="s">
        <v>29</v>
      </c>
      <c r="AB46" s="35" t="s">
        <v>482</v>
      </c>
    </row>
    <row r="47" spans="1:28" s="109" customFormat="1" ht="45" x14ac:dyDescent="0.2">
      <c r="A47" s="420"/>
      <c r="B47" s="420"/>
      <c r="C47" s="420"/>
      <c r="D47" s="493"/>
      <c r="E47" s="376" t="s">
        <v>44</v>
      </c>
      <c r="F47" s="378"/>
      <c r="G47" s="351">
        <v>2</v>
      </c>
      <c r="H47" s="354">
        <v>8</v>
      </c>
      <c r="I47" s="389"/>
      <c r="J47" s="357"/>
      <c r="K47" s="334" t="s">
        <v>92</v>
      </c>
      <c r="L47" s="381" t="s">
        <v>483</v>
      </c>
      <c r="M47" s="7" t="s">
        <v>96</v>
      </c>
      <c r="N47" s="340" t="s">
        <v>98</v>
      </c>
      <c r="O47" s="30">
        <v>3</v>
      </c>
      <c r="P47" s="343">
        <f>((O47*0.6)+(O48*0.1)+(O49*0.1)+(O50*0.1)+(O51*0.1))</f>
        <v>2.6</v>
      </c>
      <c r="Q47" s="345">
        <v>3</v>
      </c>
      <c r="R47" s="348">
        <v>5</v>
      </c>
      <c r="S47" s="363">
        <f>P47*Q47*R47</f>
        <v>39</v>
      </c>
      <c r="T47" s="495" t="str">
        <f>+IF(S47&gt;100,"Riesgo_ INTOLERABLE",IF(AND(S47&gt;65,S47&lt;=100),"Riesgo_ IMPORTANTE",IF(AND(S47&gt;37,S47&lt;=65),"Riesgo_ MODERADO",IF(AND(S47&gt;16,S47&lt;=37),"Riesgo_ TOLERABLE",IF(AND(S47&gt;=15),"Riesgo_BAJO")))))</f>
        <v>Riesgo_ MODERADO</v>
      </c>
      <c r="U47" s="328">
        <f>G47/170*1</f>
        <v>1.1764705882352941E-2</v>
      </c>
      <c r="V47" s="369">
        <v>1</v>
      </c>
      <c r="W47" s="370">
        <f>S47*V47</f>
        <v>39</v>
      </c>
      <c r="X47" s="331" t="str">
        <f>+IF(W47&gt;=500,"ALTO",IF(AND(W47&gt;325,W47&lt;=499),"MEDIO",IF(AND(W47&gt;1,W47&lt;=324),"BAJO",)))</f>
        <v>BAJO</v>
      </c>
      <c r="Y47" s="13" t="s">
        <v>26</v>
      </c>
      <c r="Z47" s="4" t="s">
        <v>100</v>
      </c>
      <c r="AA47" s="13" t="s">
        <v>26</v>
      </c>
      <c r="AB47" s="110"/>
    </row>
    <row r="48" spans="1:28" s="109" customFormat="1" ht="15.75" x14ac:dyDescent="0.25">
      <c r="A48" s="420"/>
      <c r="B48" s="420"/>
      <c r="C48" s="420"/>
      <c r="D48" s="493"/>
      <c r="E48" s="377"/>
      <c r="F48" s="379"/>
      <c r="G48" s="352"/>
      <c r="H48" s="355"/>
      <c r="I48" s="389"/>
      <c r="J48" s="358"/>
      <c r="K48" s="335"/>
      <c r="L48" s="381"/>
      <c r="M48" s="8" t="s">
        <v>93</v>
      </c>
      <c r="N48" s="341"/>
      <c r="O48" s="10">
        <v>3</v>
      </c>
      <c r="P48" s="343"/>
      <c r="Q48" s="346"/>
      <c r="R48" s="349"/>
      <c r="S48" s="364"/>
      <c r="T48" s="496"/>
      <c r="U48" s="329"/>
      <c r="V48" s="329"/>
      <c r="W48" s="371"/>
      <c r="X48" s="332"/>
      <c r="Y48" s="11" t="s">
        <v>27</v>
      </c>
      <c r="Z48" s="3" t="s">
        <v>100</v>
      </c>
      <c r="AA48" s="11" t="s">
        <v>27</v>
      </c>
      <c r="AB48" s="29"/>
    </row>
    <row r="49" spans="1:28" s="109" customFormat="1" ht="27" x14ac:dyDescent="0.25">
      <c r="A49" s="420"/>
      <c r="B49" s="420"/>
      <c r="C49" s="420"/>
      <c r="D49" s="493"/>
      <c r="E49" s="377"/>
      <c r="F49" s="379"/>
      <c r="G49" s="352"/>
      <c r="H49" s="355"/>
      <c r="I49" s="389"/>
      <c r="J49" s="358"/>
      <c r="K49" s="335"/>
      <c r="L49" s="381"/>
      <c r="M49" s="8" t="s">
        <v>76</v>
      </c>
      <c r="N49" s="341"/>
      <c r="O49" s="10">
        <v>2</v>
      </c>
      <c r="P49" s="343"/>
      <c r="Q49" s="346"/>
      <c r="R49" s="349"/>
      <c r="S49" s="364"/>
      <c r="T49" s="496"/>
      <c r="U49" s="329"/>
      <c r="V49" s="329"/>
      <c r="W49" s="371"/>
      <c r="X49" s="332"/>
      <c r="Y49" s="11" t="s">
        <v>4</v>
      </c>
      <c r="Z49" s="31" t="s">
        <v>329</v>
      </c>
      <c r="AA49" s="11" t="s">
        <v>36</v>
      </c>
      <c r="AB49" s="43" t="s">
        <v>127</v>
      </c>
    </row>
    <row r="50" spans="1:28" s="109" customFormat="1" ht="54" x14ac:dyDescent="0.25">
      <c r="A50" s="420"/>
      <c r="B50" s="420"/>
      <c r="C50" s="420"/>
      <c r="D50" s="493"/>
      <c r="E50" s="377"/>
      <c r="F50" s="379"/>
      <c r="G50" s="352"/>
      <c r="H50" s="355"/>
      <c r="I50" s="389"/>
      <c r="J50" s="358"/>
      <c r="K50" s="335"/>
      <c r="L50" s="381"/>
      <c r="M50" s="8" t="s">
        <v>77</v>
      </c>
      <c r="N50" s="341"/>
      <c r="O50" s="10">
        <v>1</v>
      </c>
      <c r="P50" s="343"/>
      <c r="Q50" s="346"/>
      <c r="R50" s="349"/>
      <c r="S50" s="364"/>
      <c r="T50" s="496"/>
      <c r="U50" s="329"/>
      <c r="V50" s="329"/>
      <c r="W50" s="371"/>
      <c r="X50" s="332"/>
      <c r="Y50" s="11" t="s">
        <v>28</v>
      </c>
      <c r="Z50" s="31" t="s">
        <v>117</v>
      </c>
      <c r="AA50" s="11" t="s">
        <v>28</v>
      </c>
      <c r="AB50" s="32" t="s">
        <v>700</v>
      </c>
    </row>
    <row r="51" spans="1:28" s="109" customFormat="1" ht="91.15" customHeight="1" thickBot="1" x14ac:dyDescent="0.3">
      <c r="A51" s="420"/>
      <c r="B51" s="420"/>
      <c r="C51" s="420"/>
      <c r="D51" s="493"/>
      <c r="E51" s="377"/>
      <c r="F51" s="379"/>
      <c r="G51" s="352"/>
      <c r="H51" s="355"/>
      <c r="I51" s="389"/>
      <c r="J51" s="380"/>
      <c r="K51" s="336"/>
      <c r="L51" s="382"/>
      <c r="M51" s="9" t="s">
        <v>57</v>
      </c>
      <c r="N51" s="342"/>
      <c r="O51" s="33">
        <v>2</v>
      </c>
      <c r="P51" s="344"/>
      <c r="Q51" s="347"/>
      <c r="R51" s="350"/>
      <c r="S51" s="365"/>
      <c r="T51" s="497"/>
      <c r="U51" s="330"/>
      <c r="V51" s="330"/>
      <c r="W51" s="372"/>
      <c r="X51" s="333"/>
      <c r="Y51" s="14" t="s">
        <v>29</v>
      </c>
      <c r="Z51" s="45" t="s">
        <v>100</v>
      </c>
      <c r="AA51" s="14" t="s">
        <v>29</v>
      </c>
      <c r="AB51" s="32" t="s">
        <v>701</v>
      </c>
    </row>
    <row r="52" spans="1:28" s="109" customFormat="1" ht="78.75" x14ac:dyDescent="0.2">
      <c r="A52" s="420"/>
      <c r="B52" s="420"/>
      <c r="C52" s="420"/>
      <c r="D52" s="493"/>
      <c r="E52" s="376" t="s">
        <v>44</v>
      </c>
      <c r="F52" s="378"/>
      <c r="G52" s="351">
        <v>2</v>
      </c>
      <c r="H52" s="354">
        <v>8</v>
      </c>
      <c r="I52" s="389"/>
      <c r="J52" s="357"/>
      <c r="K52" s="334" t="s">
        <v>51</v>
      </c>
      <c r="L52" s="337" t="s">
        <v>484</v>
      </c>
      <c r="M52" s="7" t="s">
        <v>325</v>
      </c>
      <c r="N52" s="340" t="s">
        <v>98</v>
      </c>
      <c r="O52" s="30">
        <v>5</v>
      </c>
      <c r="P52" s="343">
        <f>((O52*0.6)+(O53*0.1)+(O54*0.1)+(O55*0.1)+(O56*0.1))</f>
        <v>3.8000000000000003</v>
      </c>
      <c r="Q52" s="345">
        <v>2</v>
      </c>
      <c r="R52" s="348">
        <v>5</v>
      </c>
      <c r="S52" s="363">
        <f>P52*Q52*R52</f>
        <v>38</v>
      </c>
      <c r="T52" s="495" t="str">
        <f>+IF(S52&gt;100,"Riesgo_ INTOLERABLE",IF(AND(S52&gt;65,S52&lt;=100),"Riesgo_ IMPORTANTE",IF(AND(S52&gt;37,S52&lt;=65),"Riesgo_ MODERADO",IF(AND(S52&gt;16,S52&lt;=37),"Riesgo_ TOLERABLE",IF(AND(S52&gt;=15),"Riesgo_BAJO")))))</f>
        <v>Riesgo_ MODERADO</v>
      </c>
      <c r="U52" s="328">
        <f>G52/170*1</f>
        <v>1.1764705882352941E-2</v>
      </c>
      <c r="V52" s="369">
        <v>1</v>
      </c>
      <c r="W52" s="370">
        <f>S52*V52</f>
        <v>38</v>
      </c>
      <c r="X52" s="331" t="str">
        <f>+IF(W52&gt;=500,"ALTO",IF(AND(W52&gt;325,W52&lt;=499),"MEDIO",IF(AND(W52&gt;1,W52&lt;=324),"BAJO",)))</f>
        <v>BAJO</v>
      </c>
      <c r="Y52" s="13" t="s">
        <v>26</v>
      </c>
      <c r="Z52" s="4" t="s">
        <v>100</v>
      </c>
      <c r="AA52" s="13" t="s">
        <v>26</v>
      </c>
      <c r="AB52" s="110"/>
    </row>
    <row r="53" spans="1:28" s="109" customFormat="1" ht="15.75" x14ac:dyDescent="0.25">
      <c r="A53" s="420"/>
      <c r="B53" s="420"/>
      <c r="C53" s="420"/>
      <c r="D53" s="493"/>
      <c r="E53" s="377"/>
      <c r="F53" s="379"/>
      <c r="G53" s="352"/>
      <c r="H53" s="355"/>
      <c r="I53" s="389"/>
      <c r="J53" s="358"/>
      <c r="K53" s="335"/>
      <c r="L53" s="338"/>
      <c r="M53" s="8" t="s">
        <v>60</v>
      </c>
      <c r="N53" s="341"/>
      <c r="O53" s="10">
        <v>1</v>
      </c>
      <c r="P53" s="343"/>
      <c r="Q53" s="346"/>
      <c r="R53" s="349"/>
      <c r="S53" s="364"/>
      <c r="T53" s="496"/>
      <c r="U53" s="329"/>
      <c r="V53" s="329"/>
      <c r="W53" s="371"/>
      <c r="X53" s="332"/>
      <c r="Y53" s="11" t="s">
        <v>27</v>
      </c>
      <c r="Z53" s="3" t="s">
        <v>100</v>
      </c>
      <c r="AA53" s="11" t="s">
        <v>27</v>
      </c>
      <c r="AB53" s="29"/>
    </row>
    <row r="54" spans="1:28" s="109" customFormat="1" ht="56.25" x14ac:dyDescent="0.25">
      <c r="A54" s="420"/>
      <c r="B54" s="420"/>
      <c r="C54" s="420"/>
      <c r="D54" s="493"/>
      <c r="E54" s="377"/>
      <c r="F54" s="379"/>
      <c r="G54" s="352"/>
      <c r="H54" s="355"/>
      <c r="I54" s="389"/>
      <c r="J54" s="358"/>
      <c r="K54" s="335"/>
      <c r="L54" s="338"/>
      <c r="M54" s="8" t="s">
        <v>89</v>
      </c>
      <c r="N54" s="341"/>
      <c r="O54" s="10">
        <v>2</v>
      </c>
      <c r="P54" s="343"/>
      <c r="Q54" s="346"/>
      <c r="R54" s="349"/>
      <c r="S54" s="364"/>
      <c r="T54" s="496"/>
      <c r="U54" s="329"/>
      <c r="V54" s="329"/>
      <c r="W54" s="371"/>
      <c r="X54" s="332"/>
      <c r="Y54" s="11" t="s">
        <v>4</v>
      </c>
      <c r="Z54" s="38" t="s">
        <v>100</v>
      </c>
      <c r="AA54" s="11" t="s">
        <v>36</v>
      </c>
      <c r="AB54" s="32" t="s">
        <v>324</v>
      </c>
    </row>
    <row r="55" spans="1:28" s="109" customFormat="1" ht="54" x14ac:dyDescent="0.25">
      <c r="A55" s="420"/>
      <c r="B55" s="420"/>
      <c r="C55" s="420"/>
      <c r="D55" s="493"/>
      <c r="E55" s="377"/>
      <c r="F55" s="379"/>
      <c r="G55" s="352"/>
      <c r="H55" s="355"/>
      <c r="I55" s="389"/>
      <c r="J55" s="358"/>
      <c r="K55" s="335"/>
      <c r="L55" s="338"/>
      <c r="M55" s="8" t="s">
        <v>323</v>
      </c>
      <c r="N55" s="341"/>
      <c r="O55" s="10">
        <v>1</v>
      </c>
      <c r="P55" s="343"/>
      <c r="Q55" s="346"/>
      <c r="R55" s="349"/>
      <c r="S55" s="364"/>
      <c r="T55" s="496"/>
      <c r="U55" s="329"/>
      <c r="V55" s="329"/>
      <c r="W55" s="371"/>
      <c r="X55" s="332"/>
      <c r="Y55" s="11" t="s">
        <v>28</v>
      </c>
      <c r="Z55" s="38" t="s">
        <v>420</v>
      </c>
      <c r="AA55" s="11" t="s">
        <v>28</v>
      </c>
      <c r="AB55" s="32" t="s">
        <v>119</v>
      </c>
    </row>
    <row r="56" spans="1:28" s="109" customFormat="1" ht="57" thickBot="1" x14ac:dyDescent="0.3">
      <c r="A56" s="420"/>
      <c r="B56" s="420"/>
      <c r="C56" s="420"/>
      <c r="D56" s="493"/>
      <c r="E56" s="377"/>
      <c r="F56" s="379"/>
      <c r="G56" s="352"/>
      <c r="H56" s="355"/>
      <c r="I56" s="389"/>
      <c r="J56" s="380"/>
      <c r="K56" s="336"/>
      <c r="L56" s="339"/>
      <c r="M56" s="9" t="s">
        <v>90</v>
      </c>
      <c r="N56" s="342"/>
      <c r="O56" s="33">
        <v>4</v>
      </c>
      <c r="P56" s="344"/>
      <c r="Q56" s="347"/>
      <c r="R56" s="350"/>
      <c r="S56" s="365"/>
      <c r="T56" s="497"/>
      <c r="U56" s="330"/>
      <c r="V56" s="330"/>
      <c r="W56" s="372"/>
      <c r="X56" s="333"/>
      <c r="Y56" s="14" t="s">
        <v>29</v>
      </c>
      <c r="Z56" s="38" t="s">
        <v>100</v>
      </c>
      <c r="AA56" s="11" t="s">
        <v>29</v>
      </c>
      <c r="AB56" s="32" t="s">
        <v>124</v>
      </c>
    </row>
    <row r="57" spans="1:28" s="109" customFormat="1" ht="33.75" x14ac:dyDescent="0.2">
      <c r="A57" s="420"/>
      <c r="B57" s="420"/>
      <c r="C57" s="420"/>
      <c r="D57" s="493"/>
      <c r="E57" s="376" t="s">
        <v>44</v>
      </c>
      <c r="F57" s="378"/>
      <c r="G57" s="351">
        <v>2</v>
      </c>
      <c r="H57" s="354">
        <v>8</v>
      </c>
      <c r="I57" s="389"/>
      <c r="J57" s="357"/>
      <c r="K57" s="334" t="s">
        <v>52</v>
      </c>
      <c r="L57" s="361" t="s">
        <v>485</v>
      </c>
      <c r="M57" s="7" t="s">
        <v>320</v>
      </c>
      <c r="N57" s="340" t="s">
        <v>98</v>
      </c>
      <c r="O57" s="30">
        <v>3</v>
      </c>
      <c r="P57" s="343">
        <f>((O57*0.6)+(O58*0.1)+(O59*0.1)+(O60*0.1)+(O61*0.1))</f>
        <v>2.5</v>
      </c>
      <c r="Q57" s="345">
        <v>3</v>
      </c>
      <c r="R57" s="348">
        <v>6</v>
      </c>
      <c r="S57" s="363">
        <f>P57*Q57*R57</f>
        <v>45</v>
      </c>
      <c r="T57" s="495" t="str">
        <f>+IF(S57&gt;100,"Riesgo_ INTOLERABLE",IF(AND(S57&gt;65,S57&lt;=100),"Riesgo_ IMPORTANTE",IF(AND(S57&gt;37,S57&lt;=65),"Riesgo_ MODERADO",IF(AND(S57&gt;16,S57&lt;=37),"Riesgo_ TOLERABLE",IF(AND(S57&gt;=15),"Riesgo_BAJO")))))</f>
        <v>Riesgo_ MODERADO</v>
      </c>
      <c r="U57" s="328">
        <f>G57/170*1</f>
        <v>1.1764705882352941E-2</v>
      </c>
      <c r="V57" s="369">
        <v>1</v>
      </c>
      <c r="W57" s="370">
        <f>S57*V57</f>
        <v>45</v>
      </c>
      <c r="X57" s="331" t="str">
        <f>+IF(W57&gt;=500,"ALTO",IF(AND(W57&gt;325,W57&lt;=499),"MEDIO",IF(AND(W57&gt;1,W57&lt;=324),"BAJO",)))</f>
        <v>BAJO</v>
      </c>
      <c r="Y57" s="13" t="s">
        <v>26</v>
      </c>
      <c r="Z57" s="4" t="s">
        <v>100</v>
      </c>
      <c r="AA57" s="13" t="s">
        <v>26</v>
      </c>
      <c r="AB57" s="110"/>
    </row>
    <row r="58" spans="1:28" s="109" customFormat="1" ht="15.75" x14ac:dyDescent="0.25">
      <c r="A58" s="420"/>
      <c r="B58" s="420"/>
      <c r="C58" s="420"/>
      <c r="D58" s="493"/>
      <c r="E58" s="377"/>
      <c r="F58" s="379"/>
      <c r="G58" s="352"/>
      <c r="H58" s="355"/>
      <c r="I58" s="389"/>
      <c r="J58" s="358"/>
      <c r="K58" s="335"/>
      <c r="L58" s="338"/>
      <c r="M58" s="8" t="s">
        <v>60</v>
      </c>
      <c r="N58" s="341"/>
      <c r="O58" s="10">
        <v>1</v>
      </c>
      <c r="P58" s="343"/>
      <c r="Q58" s="346"/>
      <c r="R58" s="349"/>
      <c r="S58" s="364"/>
      <c r="T58" s="496"/>
      <c r="U58" s="329"/>
      <c r="V58" s="329"/>
      <c r="W58" s="371"/>
      <c r="X58" s="332"/>
      <c r="Y58" s="11" t="s">
        <v>27</v>
      </c>
      <c r="Z58" s="3" t="s">
        <v>100</v>
      </c>
      <c r="AA58" s="11" t="s">
        <v>27</v>
      </c>
      <c r="AB58" s="29"/>
    </row>
    <row r="59" spans="1:28" s="109" customFormat="1" ht="56.25" x14ac:dyDescent="0.25">
      <c r="A59" s="420"/>
      <c r="B59" s="420"/>
      <c r="C59" s="420"/>
      <c r="D59" s="493"/>
      <c r="E59" s="377"/>
      <c r="F59" s="379"/>
      <c r="G59" s="352"/>
      <c r="H59" s="355"/>
      <c r="I59" s="389"/>
      <c r="J59" s="358"/>
      <c r="K59" s="335"/>
      <c r="L59" s="338"/>
      <c r="M59" s="8" t="s">
        <v>97</v>
      </c>
      <c r="N59" s="341"/>
      <c r="O59" s="10">
        <v>2</v>
      </c>
      <c r="P59" s="343"/>
      <c r="Q59" s="346"/>
      <c r="R59" s="349"/>
      <c r="S59" s="364"/>
      <c r="T59" s="496"/>
      <c r="U59" s="329"/>
      <c r="V59" s="329"/>
      <c r="W59" s="371"/>
      <c r="X59" s="332"/>
      <c r="Y59" s="11" t="s">
        <v>4</v>
      </c>
      <c r="Z59" s="38" t="s">
        <v>100</v>
      </c>
      <c r="AA59" s="11" t="s">
        <v>36</v>
      </c>
      <c r="AB59" s="32" t="s">
        <v>319</v>
      </c>
    </row>
    <row r="60" spans="1:28" s="109" customFormat="1" ht="54" x14ac:dyDescent="0.25">
      <c r="A60" s="420"/>
      <c r="B60" s="420"/>
      <c r="C60" s="420"/>
      <c r="D60" s="493"/>
      <c r="E60" s="377"/>
      <c r="F60" s="379"/>
      <c r="G60" s="352"/>
      <c r="H60" s="355"/>
      <c r="I60" s="389"/>
      <c r="J60" s="358"/>
      <c r="K60" s="335"/>
      <c r="L60" s="338"/>
      <c r="M60" s="8" t="s">
        <v>87</v>
      </c>
      <c r="N60" s="341"/>
      <c r="O60" s="10">
        <v>1</v>
      </c>
      <c r="P60" s="343"/>
      <c r="Q60" s="346"/>
      <c r="R60" s="349"/>
      <c r="S60" s="364"/>
      <c r="T60" s="496"/>
      <c r="U60" s="329"/>
      <c r="V60" s="329"/>
      <c r="W60" s="371"/>
      <c r="X60" s="332"/>
      <c r="Y60" s="11" t="s">
        <v>28</v>
      </c>
      <c r="Z60" s="38" t="s">
        <v>486</v>
      </c>
      <c r="AA60" s="11" t="s">
        <v>28</v>
      </c>
      <c r="AB60" s="32" t="s">
        <v>423</v>
      </c>
    </row>
    <row r="61" spans="1:28" s="109" customFormat="1" ht="57" thickBot="1" x14ac:dyDescent="0.3">
      <c r="A61" s="421"/>
      <c r="B61" s="421"/>
      <c r="C61" s="421"/>
      <c r="D61" s="494"/>
      <c r="E61" s="428"/>
      <c r="F61" s="429"/>
      <c r="G61" s="353"/>
      <c r="H61" s="356"/>
      <c r="I61" s="390"/>
      <c r="J61" s="359"/>
      <c r="K61" s="360"/>
      <c r="L61" s="362"/>
      <c r="M61" s="9" t="s">
        <v>91</v>
      </c>
      <c r="N61" s="342"/>
      <c r="O61" s="33">
        <v>3</v>
      </c>
      <c r="P61" s="344"/>
      <c r="Q61" s="347"/>
      <c r="R61" s="350"/>
      <c r="S61" s="365"/>
      <c r="T61" s="497"/>
      <c r="U61" s="330"/>
      <c r="V61" s="330"/>
      <c r="W61" s="372"/>
      <c r="X61" s="333"/>
      <c r="Y61" s="14" t="s">
        <v>29</v>
      </c>
      <c r="Z61" s="45" t="s">
        <v>100</v>
      </c>
      <c r="AA61" s="14" t="s">
        <v>29</v>
      </c>
      <c r="AB61" s="35" t="s">
        <v>316</v>
      </c>
    </row>
  </sheetData>
  <mergeCells count="214">
    <mergeCell ref="A1:C4"/>
    <mergeCell ref="D1:Z4"/>
    <mergeCell ref="AA1:AB2"/>
    <mergeCell ref="AA3:AB4"/>
    <mergeCell ref="A6:H6"/>
    <mergeCell ref="L6:M6"/>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S9:T9"/>
    <mergeCell ref="A12:A61"/>
    <mergeCell ref="B12:B61"/>
    <mergeCell ref="C12:C61"/>
    <mergeCell ref="D12:D61"/>
    <mergeCell ref="E12:E16"/>
    <mergeCell ref="F12:F16"/>
    <mergeCell ref="E42:E46"/>
    <mergeCell ref="F42:F46"/>
    <mergeCell ref="R10:R11"/>
    <mergeCell ref="Q10:Q11"/>
    <mergeCell ref="A8:A11"/>
    <mergeCell ref="B8:B11"/>
    <mergeCell ref="C8:C11"/>
    <mergeCell ref="D8:D11"/>
    <mergeCell ref="E8:F8"/>
    <mergeCell ref="G8:H8"/>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1"/>
    <mergeCell ref="J37:J41"/>
    <mergeCell ref="N32:N36"/>
    <mergeCell ref="P32:P36"/>
    <mergeCell ref="Q32:Q36"/>
    <mergeCell ref="E57:E61"/>
    <mergeCell ref="F57:F61"/>
    <mergeCell ref="G57:G61"/>
    <mergeCell ref="H57:H61"/>
    <mergeCell ref="J57:J61"/>
    <mergeCell ref="S37:S41"/>
    <mergeCell ref="T37:T41"/>
    <mergeCell ref="U37:U41"/>
    <mergeCell ref="V37:V41"/>
    <mergeCell ref="W37:W41"/>
    <mergeCell ref="X37:X41"/>
    <mergeCell ref="K37:K41"/>
    <mergeCell ref="L37:L41"/>
    <mergeCell ref="N37:N41"/>
    <mergeCell ref="P37:P41"/>
    <mergeCell ref="Q37:Q41"/>
    <mergeCell ref="R37:R41"/>
    <mergeCell ref="V42:V46"/>
    <mergeCell ref="W42:W46"/>
    <mergeCell ref="X42:X46"/>
    <mergeCell ref="E47:E51"/>
    <mergeCell ref="F47:F51"/>
    <mergeCell ref="G47:G51"/>
    <mergeCell ref="H47:H51"/>
    <mergeCell ref="J47:J51"/>
    <mergeCell ref="K47:K51"/>
    <mergeCell ref="L47:L51"/>
    <mergeCell ref="P42:P46"/>
    <mergeCell ref="Q42:Q46"/>
    <mergeCell ref="R42:R46"/>
    <mergeCell ref="S42:S46"/>
    <mergeCell ref="T42:T46"/>
    <mergeCell ref="U42:U46"/>
    <mergeCell ref="G42:G46"/>
    <mergeCell ref="H42:H46"/>
    <mergeCell ref="J42:J46"/>
    <mergeCell ref="K42:K46"/>
    <mergeCell ref="L42:L46"/>
    <mergeCell ref="N42:N46"/>
    <mergeCell ref="U47:U51"/>
    <mergeCell ref="V47:V51"/>
    <mergeCell ref="W47:W51"/>
    <mergeCell ref="X47:X51"/>
    <mergeCell ref="E52:E56"/>
    <mergeCell ref="F52:F56"/>
    <mergeCell ref="G52:G56"/>
    <mergeCell ref="H52:H56"/>
    <mergeCell ref="J52:J56"/>
    <mergeCell ref="K52:K56"/>
    <mergeCell ref="N47:N51"/>
    <mergeCell ref="P47:P51"/>
    <mergeCell ref="Q47:Q51"/>
    <mergeCell ref="R47:R51"/>
    <mergeCell ref="S47:S51"/>
    <mergeCell ref="T47:T51"/>
    <mergeCell ref="T52:T56"/>
    <mergeCell ref="U52:U56"/>
    <mergeCell ref="V52:V56"/>
    <mergeCell ref="W52:W56"/>
    <mergeCell ref="X52:X56"/>
    <mergeCell ref="L52:L56"/>
    <mergeCell ref="N52:N56"/>
    <mergeCell ref="P52:P56"/>
    <mergeCell ref="Q52:Q56"/>
    <mergeCell ref="R52:R56"/>
    <mergeCell ref="S52:S56"/>
    <mergeCell ref="S57:S61"/>
    <mergeCell ref="T57:T61"/>
    <mergeCell ref="U57:U61"/>
    <mergeCell ref="V57:V61"/>
    <mergeCell ref="W57:W61"/>
    <mergeCell ref="X57:X61"/>
    <mergeCell ref="K57:K61"/>
    <mergeCell ref="L57:L61"/>
    <mergeCell ref="N57:N61"/>
    <mergeCell ref="P57:P61"/>
    <mergeCell ref="Q57:Q61"/>
    <mergeCell ref="R57:R6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0000"/>
    <pageSetUpPr fitToPage="1"/>
  </sheetPr>
  <dimension ref="A1:AE66"/>
  <sheetViews>
    <sheetView showGridLines="0" topLeftCell="A7" zoomScale="65" zoomScaleNormal="65" workbookViewId="0">
      <selection activeCell="L6" sqref="L6:M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c r="M6" s="448"/>
    </row>
    <row r="7" spans="1:31" ht="33.75" thickBot="1" x14ac:dyDescent="0.5"/>
    <row r="8" spans="1:31" ht="39" customHeight="1" x14ac:dyDescent="0.2">
      <c r="A8" s="800" t="s">
        <v>31</v>
      </c>
      <c r="B8" s="800" t="s">
        <v>5</v>
      </c>
      <c r="C8" s="800" t="s">
        <v>6</v>
      </c>
      <c r="D8" s="800" t="s">
        <v>7</v>
      </c>
      <c r="E8" s="802" t="s">
        <v>8</v>
      </c>
      <c r="F8" s="802"/>
      <c r="G8" s="802" t="s">
        <v>14</v>
      </c>
      <c r="H8" s="802"/>
      <c r="I8" s="808" t="s">
        <v>11</v>
      </c>
      <c r="J8" s="809"/>
      <c r="K8" s="810"/>
      <c r="L8" s="800" t="s">
        <v>41</v>
      </c>
      <c r="M8" s="800" t="s">
        <v>13</v>
      </c>
      <c r="N8" s="811" t="s">
        <v>39</v>
      </c>
      <c r="O8" s="802"/>
      <c r="P8" s="802"/>
      <c r="Q8" s="802"/>
      <c r="R8" s="802"/>
      <c r="S8" s="802"/>
      <c r="T8" s="802"/>
      <c r="U8" s="815" t="s">
        <v>21</v>
      </c>
      <c r="V8" s="815"/>
      <c r="W8" s="815"/>
      <c r="X8" s="815"/>
      <c r="Y8" s="803" t="s">
        <v>25</v>
      </c>
      <c r="Z8" s="817"/>
      <c r="AA8" s="803" t="s">
        <v>32</v>
      </c>
      <c r="AB8" s="804"/>
    </row>
    <row r="9" spans="1:31" ht="62.25" customHeight="1" x14ac:dyDescent="0.2">
      <c r="A9" s="801"/>
      <c r="B9" s="801"/>
      <c r="C9" s="801"/>
      <c r="D9" s="801"/>
      <c r="E9" s="807" t="s">
        <v>9</v>
      </c>
      <c r="F9" s="807" t="s">
        <v>10</v>
      </c>
      <c r="G9" s="807" t="s">
        <v>15</v>
      </c>
      <c r="H9" s="807" t="s">
        <v>16</v>
      </c>
      <c r="I9" s="807" t="s">
        <v>12</v>
      </c>
      <c r="J9" s="807" t="s">
        <v>30</v>
      </c>
      <c r="K9" s="807" t="s">
        <v>37</v>
      </c>
      <c r="L9" s="801"/>
      <c r="M9" s="801"/>
      <c r="N9" s="812"/>
      <c r="O9" s="819" t="s">
        <v>35</v>
      </c>
      <c r="P9" s="819" t="s">
        <v>2</v>
      </c>
      <c r="Q9" s="821" t="s">
        <v>20</v>
      </c>
      <c r="R9" s="821"/>
      <c r="S9" s="821" t="s">
        <v>17</v>
      </c>
      <c r="T9" s="821"/>
      <c r="U9" s="816"/>
      <c r="V9" s="816"/>
      <c r="W9" s="816"/>
      <c r="X9" s="816"/>
      <c r="Y9" s="805"/>
      <c r="Z9" s="818"/>
      <c r="AA9" s="805"/>
      <c r="AB9" s="806"/>
      <c r="AC9" s="2"/>
      <c r="AD9" s="2"/>
      <c r="AE9" s="2"/>
    </row>
    <row r="10" spans="1:31" ht="26.25" customHeight="1" thickBot="1" x14ac:dyDescent="0.25">
      <c r="A10" s="801"/>
      <c r="B10" s="801"/>
      <c r="C10" s="801"/>
      <c r="D10" s="801"/>
      <c r="E10" s="801"/>
      <c r="F10" s="801"/>
      <c r="G10" s="801"/>
      <c r="H10" s="801"/>
      <c r="I10" s="801"/>
      <c r="J10" s="801"/>
      <c r="K10" s="801"/>
      <c r="L10" s="801"/>
      <c r="M10" s="801"/>
      <c r="N10" s="812"/>
      <c r="O10" s="819"/>
      <c r="P10" s="819"/>
      <c r="Q10" s="807" t="s">
        <v>0</v>
      </c>
      <c r="R10" s="807" t="s">
        <v>1</v>
      </c>
      <c r="S10" s="822" t="s">
        <v>19</v>
      </c>
      <c r="T10" s="822" t="s">
        <v>18</v>
      </c>
      <c r="U10" s="813" t="s">
        <v>22</v>
      </c>
      <c r="V10" s="814"/>
      <c r="W10" s="807" t="s">
        <v>23</v>
      </c>
      <c r="X10" s="824" t="s">
        <v>24</v>
      </c>
      <c r="Y10" s="805"/>
      <c r="Z10" s="818"/>
      <c r="AA10" s="805"/>
      <c r="AB10" s="806"/>
      <c r="AC10" s="1"/>
      <c r="AD10" s="1"/>
      <c r="AE10" s="1"/>
    </row>
    <row r="11" spans="1:31" ht="38.25" customHeight="1" thickBot="1" x14ac:dyDescent="0.25">
      <c r="A11" s="801"/>
      <c r="B11" s="801"/>
      <c r="C11" s="801"/>
      <c r="D11" s="801"/>
      <c r="E11" s="801"/>
      <c r="F11" s="801"/>
      <c r="G11" s="801"/>
      <c r="H11" s="801"/>
      <c r="I11" s="801"/>
      <c r="J11" s="801"/>
      <c r="K11" s="801"/>
      <c r="L11" s="801"/>
      <c r="M11" s="801"/>
      <c r="N11" s="812"/>
      <c r="O11" s="820"/>
      <c r="P11" s="820"/>
      <c r="Q11" s="801"/>
      <c r="R11" s="801"/>
      <c r="S11" s="823"/>
      <c r="T11" s="823"/>
      <c r="U11" s="185" t="s">
        <v>33</v>
      </c>
      <c r="V11" s="186" t="s">
        <v>34</v>
      </c>
      <c r="W11" s="801"/>
      <c r="X11" s="825"/>
      <c r="Y11" s="805"/>
      <c r="Z11" s="818"/>
      <c r="AA11" s="805"/>
      <c r="AB11" s="806"/>
      <c r="AC11" s="1"/>
      <c r="AD11" s="1"/>
      <c r="AE11" s="1"/>
    </row>
    <row r="12" spans="1:31" ht="54" customHeight="1" x14ac:dyDescent="0.2">
      <c r="A12" s="419" t="s">
        <v>375</v>
      </c>
      <c r="B12" s="419" t="s">
        <v>606</v>
      </c>
      <c r="C12" s="422" t="s">
        <v>607</v>
      </c>
      <c r="D12" s="829" t="s">
        <v>608</v>
      </c>
      <c r="E12" s="376" t="s">
        <v>44</v>
      </c>
      <c r="F12" s="351"/>
      <c r="G12" s="351">
        <v>1</v>
      </c>
      <c r="H12" s="354">
        <v>8</v>
      </c>
      <c r="I12" s="401" t="s">
        <v>45</v>
      </c>
      <c r="J12" s="404"/>
      <c r="K12" s="407" t="s">
        <v>374</v>
      </c>
      <c r="L12" s="407" t="s">
        <v>424</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5.8823529411764705E-3</v>
      </c>
      <c r="V12" s="369">
        <v>1</v>
      </c>
      <c r="W12" s="370">
        <f>S12*V12</f>
        <v>28.000000000000004</v>
      </c>
      <c r="X12" s="331" t="str">
        <f>+IF(W12&gt;=500,"ALTO",IF(AND(W12&gt;325,W12&lt;=499),"MEDIO",IF(AND(W12&gt;1,W12&lt;=324),"BAJO",)))</f>
        <v>BAJO</v>
      </c>
      <c r="Y12" s="13" t="s">
        <v>26</v>
      </c>
      <c r="Z12" s="4" t="s">
        <v>100</v>
      </c>
      <c r="AA12" s="13" t="s">
        <v>26</v>
      </c>
      <c r="AB12" s="5"/>
    </row>
    <row r="13" spans="1:31" ht="24" customHeight="1" x14ac:dyDescent="0.25">
      <c r="A13" s="420"/>
      <c r="B13" s="420"/>
      <c r="C13" s="423"/>
      <c r="D13" s="830"/>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37.5" customHeight="1" x14ac:dyDescent="0.25">
      <c r="A14" s="420"/>
      <c r="B14" s="420"/>
      <c r="C14" s="423"/>
      <c r="D14" s="830"/>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423"/>
      <c r="D15" s="830"/>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5.5" customHeight="1" thickBot="1" x14ac:dyDescent="0.3">
      <c r="A16" s="420"/>
      <c r="B16" s="420"/>
      <c r="C16" s="423"/>
      <c r="D16" s="830"/>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29.25" customHeight="1" x14ac:dyDescent="0.2">
      <c r="A17" s="420"/>
      <c r="B17" s="420"/>
      <c r="C17" s="423"/>
      <c r="D17" s="830"/>
      <c r="E17" s="376" t="s">
        <v>44</v>
      </c>
      <c r="F17" s="378"/>
      <c r="G17" s="351">
        <v>1</v>
      </c>
      <c r="H17" s="354">
        <v>8</v>
      </c>
      <c r="I17" s="402"/>
      <c r="J17" s="357"/>
      <c r="K17" s="334" t="s">
        <v>369</v>
      </c>
      <c r="L17" s="410" t="s">
        <v>368</v>
      </c>
      <c r="M17" s="7" t="s">
        <v>59</v>
      </c>
      <c r="N17" s="340" t="s">
        <v>98</v>
      </c>
      <c r="O17" s="30">
        <v>3</v>
      </c>
      <c r="P17" s="343">
        <f>((O17*0.6)+(O18*0.1)+(O19*0.1)+(O20*0.1)+(O21*0.1))</f>
        <v>2.7</v>
      </c>
      <c r="Q17" s="345">
        <v>1</v>
      </c>
      <c r="R17" s="348">
        <v>2</v>
      </c>
      <c r="S17" s="363">
        <f>P17*Q17*R17</f>
        <v>5.4</v>
      </c>
      <c r="T17" s="385" t="s">
        <v>122</v>
      </c>
      <c r="U17" s="328">
        <f>G17/170*1</f>
        <v>5.8823529411764705E-3</v>
      </c>
      <c r="V17" s="369">
        <v>1</v>
      </c>
      <c r="W17" s="370">
        <f>S17*V17</f>
        <v>5.4</v>
      </c>
      <c r="X17" s="331" t="str">
        <f>+IF(W17&gt;=500,"ALTO",IF(AND(W17&gt;325,W17&lt;=499),"MEDIO",IF(AND(W17&gt;1,W17&lt;=324),"BAJO",)))</f>
        <v>BAJO</v>
      </c>
      <c r="Y17" s="13" t="s">
        <v>26</v>
      </c>
      <c r="Z17" s="4" t="s">
        <v>100</v>
      </c>
      <c r="AA17" s="13" t="s">
        <v>26</v>
      </c>
      <c r="AB17" s="28"/>
    </row>
    <row r="18" spans="1:29" s="109" customFormat="1" ht="30" customHeight="1" x14ac:dyDescent="0.25">
      <c r="A18" s="420"/>
      <c r="B18" s="420"/>
      <c r="C18" s="423"/>
      <c r="D18" s="830"/>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69.75" customHeight="1" x14ac:dyDescent="0.25">
      <c r="A19" s="420"/>
      <c r="B19" s="420"/>
      <c r="C19" s="423"/>
      <c r="D19" s="830"/>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09" customFormat="1" ht="54" x14ac:dyDescent="0.25">
      <c r="A20" s="420"/>
      <c r="B20" s="420"/>
      <c r="C20" s="423"/>
      <c r="D20" s="830"/>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3"/>
      <c r="D21" s="830"/>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34.5" customHeight="1" x14ac:dyDescent="0.2">
      <c r="A22" s="420"/>
      <c r="B22" s="420"/>
      <c r="C22" s="423"/>
      <c r="D22" s="830"/>
      <c r="E22" s="376" t="s">
        <v>44</v>
      </c>
      <c r="F22" s="351"/>
      <c r="G22" s="351">
        <v>1</v>
      </c>
      <c r="H22" s="354">
        <v>8</v>
      </c>
      <c r="I22" s="402"/>
      <c r="J22" s="357"/>
      <c r="K22" s="334" t="s">
        <v>362</v>
      </c>
      <c r="L22" s="337" t="s">
        <v>412</v>
      </c>
      <c r="M22" s="7" t="s">
        <v>61</v>
      </c>
      <c r="N22" s="340"/>
      <c r="O22" s="30">
        <v>3</v>
      </c>
      <c r="P22" s="343">
        <f>((O22*0.6)+(O23*0.1)+(O24*0.1)+(O25*0.1)+(O26*0.1))</f>
        <v>2.7</v>
      </c>
      <c r="Q22" s="345">
        <v>3</v>
      </c>
      <c r="R22" s="348">
        <v>4</v>
      </c>
      <c r="S22" s="363">
        <f>P22*Q22*R22</f>
        <v>32.400000000000006</v>
      </c>
      <c r="T22" s="366" t="str">
        <f>+IF(S22&gt;100,"Riesgo_INTOLERABLE",IF(AND(S22&gt;65,S22&lt;=100),"Riesgo_IMPORTANTE",IF(AND(S22&gt;37,S22&lt;=65),"Riesgo_MODERADO",IF(AND(S22&gt;16,S22&lt;=37),"Riesgo_TOLERABLE",IF(AND(S22&gt;=15),"Riesgo_BAJO")))))</f>
        <v>Riesgo_TOLERABLE</v>
      </c>
      <c r="U22" s="328">
        <f>G22/170*1</f>
        <v>5.8823529411764705E-3</v>
      </c>
      <c r="V22" s="369">
        <v>1</v>
      </c>
      <c r="W22" s="370">
        <f>S22*V22</f>
        <v>32.400000000000006</v>
      </c>
      <c r="X22" s="331" t="str">
        <f>+IF(W22&gt;=500,"ALTO",IF(AND(W22&gt;325,W22&lt;=499),"MEDIO",IF(AND(W22&gt;1,W22&lt;=324),"BAJO",)))</f>
        <v>BAJO</v>
      </c>
      <c r="Y22" s="13" t="s">
        <v>26</v>
      </c>
      <c r="Z22" s="4" t="s">
        <v>100</v>
      </c>
      <c r="AA22" s="13" t="s">
        <v>26</v>
      </c>
      <c r="AB22" s="28"/>
    </row>
    <row r="23" spans="1:29" s="109" customFormat="1" ht="37.5" customHeight="1" x14ac:dyDescent="0.25">
      <c r="A23" s="420"/>
      <c r="B23" s="420"/>
      <c r="C23" s="423"/>
      <c r="D23" s="830"/>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39" customHeight="1" x14ac:dyDescent="0.25">
      <c r="A24" s="420"/>
      <c r="B24" s="420"/>
      <c r="C24" s="423"/>
      <c r="D24" s="830"/>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359</v>
      </c>
    </row>
    <row r="25" spans="1:29" s="109" customFormat="1" ht="58.5" customHeight="1" x14ac:dyDescent="0.25">
      <c r="A25" s="420"/>
      <c r="B25" s="420"/>
      <c r="C25" s="423"/>
      <c r="D25" s="830"/>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3"/>
      <c r="D26" s="830"/>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61.5" customHeight="1" x14ac:dyDescent="0.2">
      <c r="A27" s="420"/>
      <c r="B27" s="420"/>
      <c r="C27" s="423"/>
      <c r="D27" s="830"/>
      <c r="E27" s="376" t="s">
        <v>44</v>
      </c>
      <c r="F27" s="378"/>
      <c r="G27" s="351">
        <v>1</v>
      </c>
      <c r="H27" s="354">
        <v>8</v>
      </c>
      <c r="I27" s="402"/>
      <c r="J27" s="357"/>
      <c r="K27" s="334" t="s">
        <v>355</v>
      </c>
      <c r="L27" s="337" t="s">
        <v>414</v>
      </c>
      <c r="M27" s="7" t="s">
        <v>66</v>
      </c>
      <c r="N27" s="340" t="s">
        <v>98</v>
      </c>
      <c r="O27" s="30">
        <v>6</v>
      </c>
      <c r="P27" s="343">
        <f>((O27*0.6)+(O28*0.1)+(O29*0.1)+(O30*0.1)+(O31*0.1))</f>
        <v>5.8999999999999986</v>
      </c>
      <c r="Q27" s="345">
        <v>2</v>
      </c>
      <c r="R27" s="348">
        <v>1</v>
      </c>
      <c r="S27" s="363">
        <f>P27*Q27*R27</f>
        <v>11.799999999999997</v>
      </c>
      <c r="T27" s="385" t="s">
        <v>126</v>
      </c>
      <c r="U27" s="328">
        <f>G27/170*1</f>
        <v>5.8823529411764705E-3</v>
      </c>
      <c r="V27" s="369">
        <v>1</v>
      </c>
      <c r="W27" s="370">
        <f>S27*V27</f>
        <v>11.799999999999997</v>
      </c>
      <c r="X27" s="331" t="str">
        <f>+IF(W27&gt;=500,"ALTO",IF(AND(W27&gt;325,W27&lt;=499),"MEDIO",IF(AND(W27&gt;1,W27&lt;=324),"BAJO",)))</f>
        <v>BAJO</v>
      </c>
      <c r="Y27" s="13" t="s">
        <v>26</v>
      </c>
      <c r="Z27" s="114" t="s">
        <v>100</v>
      </c>
      <c r="AA27" s="13" t="s">
        <v>26</v>
      </c>
      <c r="AB27" s="32"/>
    </row>
    <row r="28" spans="1:29" s="109" customFormat="1" ht="41.25" customHeight="1" x14ac:dyDescent="0.25">
      <c r="A28" s="420"/>
      <c r="B28" s="420"/>
      <c r="C28" s="423"/>
      <c r="D28" s="830"/>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47.25" customHeight="1" x14ac:dyDescent="0.25">
      <c r="A29" s="420"/>
      <c r="B29" s="420"/>
      <c r="C29" s="423"/>
      <c r="D29" s="830"/>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63" customHeight="1" x14ac:dyDescent="0.25">
      <c r="A30" s="420"/>
      <c r="B30" s="420"/>
      <c r="C30" s="423"/>
      <c r="D30" s="830"/>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thickBot="1" x14ac:dyDescent="0.3">
      <c r="A31" s="420"/>
      <c r="B31" s="420"/>
      <c r="C31" s="423"/>
      <c r="D31" s="830"/>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61.5" customHeight="1" x14ac:dyDescent="0.2">
      <c r="A32" s="420"/>
      <c r="B32" s="420"/>
      <c r="C32" s="423"/>
      <c r="D32" s="830"/>
      <c r="E32" s="376" t="s">
        <v>44</v>
      </c>
      <c r="F32" s="378"/>
      <c r="G32" s="351">
        <v>1</v>
      </c>
      <c r="H32" s="354">
        <v>8</v>
      </c>
      <c r="I32" s="402"/>
      <c r="J32" s="357"/>
      <c r="K32" s="334" t="s">
        <v>70</v>
      </c>
      <c r="L32" s="337" t="s">
        <v>425</v>
      </c>
      <c r="M32" s="7" t="s">
        <v>349</v>
      </c>
      <c r="N32" s="340" t="s">
        <v>98</v>
      </c>
      <c r="O32" s="30">
        <v>6</v>
      </c>
      <c r="P32" s="343">
        <f>((O32*0.6)+(O33*0.1)+(O34*0.1)+(O35*0.1)+(O36*0.1))</f>
        <v>5.2</v>
      </c>
      <c r="Q32" s="345">
        <v>2</v>
      </c>
      <c r="R32" s="348">
        <v>2</v>
      </c>
      <c r="S32" s="363">
        <f>P32*Q32*R32</f>
        <v>20.8</v>
      </c>
      <c r="T32" s="366" t="str">
        <f>+IF(S32&gt;100,"Riesgo_ INTOLERABLE",IF(AND(S32&gt;65,S32&lt;=100),"Riesgo_ IMPORTANTE",IF(AND(S32&gt;37,S32&lt;=65),"Riesgo_ MODERADO",IF(AND(S32&gt;16,S32&lt;=37),"Riesgo_ TOLERABLE",IF(AND(S32&gt;=15),"Riesgo_BAJO")))))</f>
        <v>Riesgo_ TOLERABLE</v>
      </c>
      <c r="U32" s="328">
        <f>G32/170*1</f>
        <v>5.8823529411764705E-3</v>
      </c>
      <c r="V32" s="369">
        <v>1</v>
      </c>
      <c r="W32" s="370">
        <f>S32*V32</f>
        <v>20.8</v>
      </c>
      <c r="X32" s="331" t="s">
        <v>126</v>
      </c>
      <c r="Y32" s="13" t="s">
        <v>26</v>
      </c>
      <c r="Z32" s="4" t="s">
        <v>100</v>
      </c>
      <c r="AA32" s="13" t="s">
        <v>26</v>
      </c>
      <c r="AB32" s="110"/>
    </row>
    <row r="33" spans="1:28" s="109" customFormat="1" ht="41.25" customHeight="1" x14ac:dyDescent="0.25">
      <c r="A33" s="420"/>
      <c r="B33" s="420"/>
      <c r="C33" s="423"/>
      <c r="D33" s="830"/>
      <c r="E33" s="377"/>
      <c r="F33" s="379"/>
      <c r="G33" s="352"/>
      <c r="H33" s="355"/>
      <c r="I33" s="402"/>
      <c r="J33" s="358"/>
      <c r="K33" s="335"/>
      <c r="L33" s="383"/>
      <c r="M33" s="8" t="s">
        <v>62</v>
      </c>
      <c r="N33" s="341"/>
      <c r="O33" s="10">
        <v>1</v>
      </c>
      <c r="P33" s="343"/>
      <c r="Q33" s="346"/>
      <c r="R33" s="349"/>
      <c r="S33" s="364"/>
      <c r="T33" s="367"/>
      <c r="U33" s="329"/>
      <c r="V33" s="329"/>
      <c r="W33" s="371"/>
      <c r="X33" s="332"/>
      <c r="Y33" s="11" t="s">
        <v>27</v>
      </c>
      <c r="Z33" s="3" t="s">
        <v>100</v>
      </c>
      <c r="AA33" s="11" t="s">
        <v>27</v>
      </c>
      <c r="AB33" s="29"/>
    </row>
    <row r="34" spans="1:28" s="109" customFormat="1" ht="36.75" customHeight="1" x14ac:dyDescent="0.25">
      <c r="A34" s="420"/>
      <c r="B34" s="420"/>
      <c r="C34" s="423"/>
      <c r="D34" s="830"/>
      <c r="E34" s="377"/>
      <c r="F34" s="379"/>
      <c r="G34" s="352"/>
      <c r="H34" s="355"/>
      <c r="I34" s="402"/>
      <c r="J34" s="358"/>
      <c r="K34" s="335"/>
      <c r="L34" s="383"/>
      <c r="M34" s="8" t="s">
        <v>72</v>
      </c>
      <c r="N34" s="341"/>
      <c r="O34" s="10">
        <v>6</v>
      </c>
      <c r="P34" s="343"/>
      <c r="Q34" s="346"/>
      <c r="R34" s="349"/>
      <c r="S34" s="364"/>
      <c r="T34" s="367"/>
      <c r="U34" s="329"/>
      <c r="V34" s="329"/>
      <c r="W34" s="371"/>
      <c r="X34" s="332"/>
      <c r="Y34" s="11" t="s">
        <v>4</v>
      </c>
      <c r="Z34" s="31" t="s">
        <v>348</v>
      </c>
      <c r="AA34" s="11" t="s">
        <v>36</v>
      </c>
      <c r="AB34" s="32" t="s">
        <v>347</v>
      </c>
    </row>
    <row r="35" spans="1:28" s="109" customFormat="1" ht="63" customHeight="1" x14ac:dyDescent="0.25">
      <c r="A35" s="420"/>
      <c r="B35" s="420"/>
      <c r="C35" s="423"/>
      <c r="D35" s="830"/>
      <c r="E35" s="377"/>
      <c r="F35" s="379"/>
      <c r="G35" s="352"/>
      <c r="H35" s="355"/>
      <c r="I35" s="402"/>
      <c r="J35" s="358"/>
      <c r="K35" s="335"/>
      <c r="L35" s="383"/>
      <c r="M35" s="8" t="s">
        <v>73</v>
      </c>
      <c r="N35" s="341"/>
      <c r="O35" s="10">
        <v>4</v>
      </c>
      <c r="P35" s="343"/>
      <c r="Q35" s="346"/>
      <c r="R35" s="349"/>
      <c r="S35" s="364"/>
      <c r="T35" s="367"/>
      <c r="U35" s="329"/>
      <c r="V35" s="329"/>
      <c r="W35" s="371"/>
      <c r="X35" s="332"/>
      <c r="Y35" s="11" t="s">
        <v>28</v>
      </c>
      <c r="Z35" s="44" t="s">
        <v>100</v>
      </c>
      <c r="AA35" s="11" t="s">
        <v>28</v>
      </c>
      <c r="AB35" s="32" t="s">
        <v>416</v>
      </c>
    </row>
    <row r="36" spans="1:28" s="109" customFormat="1" ht="37.5" customHeight="1" thickBot="1" x14ac:dyDescent="0.3">
      <c r="A36" s="420"/>
      <c r="B36" s="420"/>
      <c r="C36" s="423"/>
      <c r="D36" s="830"/>
      <c r="E36" s="377"/>
      <c r="F36" s="379"/>
      <c r="G36" s="352"/>
      <c r="H36" s="355"/>
      <c r="I36" s="403"/>
      <c r="J36" s="380"/>
      <c r="K36" s="336"/>
      <c r="L36" s="384"/>
      <c r="M36" s="9" t="s">
        <v>345</v>
      </c>
      <c r="N36" s="342"/>
      <c r="O36" s="33">
        <v>5</v>
      </c>
      <c r="P36" s="344"/>
      <c r="Q36" s="347"/>
      <c r="R36" s="350"/>
      <c r="S36" s="365"/>
      <c r="T36" s="368"/>
      <c r="U36" s="330"/>
      <c r="V36" s="330"/>
      <c r="W36" s="372"/>
      <c r="X36" s="333"/>
      <c r="Y36" s="14" t="s">
        <v>29</v>
      </c>
      <c r="Z36" s="39" t="s">
        <v>100</v>
      </c>
      <c r="AA36" s="14" t="s">
        <v>29</v>
      </c>
      <c r="AB36" s="35" t="s">
        <v>103</v>
      </c>
    </row>
    <row r="37" spans="1:28" s="109" customFormat="1" ht="61.5" customHeight="1" x14ac:dyDescent="0.2">
      <c r="A37" s="420"/>
      <c r="B37" s="420"/>
      <c r="C37" s="423"/>
      <c r="D37" s="830"/>
      <c r="E37" s="376" t="s">
        <v>44</v>
      </c>
      <c r="F37" s="378"/>
      <c r="G37" s="351">
        <v>1</v>
      </c>
      <c r="H37" s="354">
        <v>8</v>
      </c>
      <c r="I37" s="388"/>
      <c r="J37" s="357"/>
      <c r="K37" s="334" t="s">
        <v>47</v>
      </c>
      <c r="L37" s="337" t="s">
        <v>392</v>
      </c>
      <c r="M37" s="7" t="s">
        <v>342</v>
      </c>
      <c r="N37" s="340" t="s">
        <v>98</v>
      </c>
      <c r="O37" s="30">
        <v>1</v>
      </c>
      <c r="P37" s="343">
        <f>((O37*0.6)+(O38*0.1)+(O39*0.1)+(O40*0.1)+(O41*0.1))</f>
        <v>0.99999999999999989</v>
      </c>
      <c r="Q37" s="345">
        <v>2</v>
      </c>
      <c r="R37" s="348">
        <v>5</v>
      </c>
      <c r="S37" s="363">
        <f>P37*Q37*R37</f>
        <v>9.9999999999999982</v>
      </c>
      <c r="T37" s="385" t="s">
        <v>122</v>
      </c>
      <c r="U37" s="328">
        <f>G37/170*1</f>
        <v>5.8823529411764705E-3</v>
      </c>
      <c r="V37" s="369">
        <v>1</v>
      </c>
      <c r="W37" s="370">
        <f>S37*V37</f>
        <v>9.9999999999999982</v>
      </c>
      <c r="X37" s="331" t="str">
        <f>+IF(W37&gt;=500,"ALTO",IF(AND(W37&gt;325,W37&lt;=499),"MEDIO",IF(AND(W37&gt;1,W37&lt;=324),"BAJO",)))</f>
        <v>BAJO</v>
      </c>
      <c r="Y37" s="13" t="s">
        <v>26</v>
      </c>
      <c r="Z37" s="4" t="s">
        <v>100</v>
      </c>
      <c r="AA37" s="13" t="s">
        <v>26</v>
      </c>
      <c r="AB37" s="110"/>
    </row>
    <row r="38" spans="1:28" s="109" customFormat="1" ht="41.25" customHeight="1" x14ac:dyDescent="0.25">
      <c r="A38" s="420"/>
      <c r="B38" s="420"/>
      <c r="C38" s="423"/>
      <c r="D38" s="830"/>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36.75" customHeight="1" x14ac:dyDescent="0.25">
      <c r="A39" s="420"/>
      <c r="B39" s="420"/>
      <c r="C39" s="423"/>
      <c r="D39" s="830"/>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t="s">
        <v>340</v>
      </c>
    </row>
    <row r="40" spans="1:28" s="109" customFormat="1" ht="63" customHeight="1" x14ac:dyDescent="0.25">
      <c r="A40" s="420"/>
      <c r="B40" s="420"/>
      <c r="C40" s="423"/>
      <c r="D40" s="830"/>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thickBot="1" x14ac:dyDescent="0.3">
      <c r="A41" s="420"/>
      <c r="B41" s="420"/>
      <c r="C41" s="423"/>
      <c r="D41" s="830"/>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100</v>
      </c>
      <c r="AA41" s="14" t="s">
        <v>29</v>
      </c>
      <c r="AB41" s="35" t="s">
        <v>331</v>
      </c>
    </row>
    <row r="42" spans="1:28" s="109" customFormat="1" ht="61.5" customHeight="1" x14ac:dyDescent="0.2">
      <c r="A42" s="420"/>
      <c r="B42" s="420"/>
      <c r="C42" s="423"/>
      <c r="D42" s="830"/>
      <c r="E42" s="376" t="s">
        <v>44</v>
      </c>
      <c r="F42" s="378"/>
      <c r="G42" s="351">
        <v>1</v>
      </c>
      <c r="H42" s="354">
        <v>8</v>
      </c>
      <c r="I42" s="389"/>
      <c r="J42" s="357"/>
      <c r="K42" s="334" t="s">
        <v>82</v>
      </c>
      <c r="L42" s="337" t="s">
        <v>337</v>
      </c>
      <c r="M42" s="7" t="s">
        <v>336</v>
      </c>
      <c r="N42" s="340" t="s">
        <v>98</v>
      </c>
      <c r="O42" s="30">
        <v>2</v>
      </c>
      <c r="P42" s="343">
        <f>((O42*0.6)+(O43*0.1)+(O44*0.1)+(O45*0.1)+(O46*0.1))</f>
        <v>1.7000000000000002</v>
      </c>
      <c r="Q42" s="345">
        <v>2</v>
      </c>
      <c r="R42" s="348">
        <v>5</v>
      </c>
      <c r="S42" s="363">
        <f>P42*Q42*R42</f>
        <v>17</v>
      </c>
      <c r="T42" s="385" t="s">
        <v>122</v>
      </c>
      <c r="U42" s="328">
        <f>G42/170*1</f>
        <v>5.8823529411764705E-3</v>
      </c>
      <c r="V42" s="369">
        <v>1</v>
      </c>
      <c r="W42" s="370">
        <f>S42*V42</f>
        <v>17</v>
      </c>
      <c r="X42" s="331" t="str">
        <f>+IF(W42&gt;=500,"ALTO",IF(AND(W42&gt;325,W42&lt;=499),"MEDIO",IF(AND(W42&gt;1,W42&lt;=324),"BAJO",)))</f>
        <v>BAJO</v>
      </c>
      <c r="Y42" s="13" t="s">
        <v>26</v>
      </c>
      <c r="Z42" s="4" t="s">
        <v>100</v>
      </c>
      <c r="AA42" s="13" t="s">
        <v>26</v>
      </c>
      <c r="AB42" s="110"/>
    </row>
    <row r="43" spans="1:28" s="109" customFormat="1" ht="41.25" customHeight="1" x14ac:dyDescent="0.25">
      <c r="A43" s="420"/>
      <c r="B43" s="420"/>
      <c r="C43" s="423"/>
      <c r="D43" s="830"/>
      <c r="E43" s="377"/>
      <c r="F43" s="379"/>
      <c r="G43" s="352"/>
      <c r="H43" s="355"/>
      <c r="I43" s="389"/>
      <c r="J43" s="358"/>
      <c r="K43" s="335"/>
      <c r="L43" s="383"/>
      <c r="M43" s="8" t="s">
        <v>60</v>
      </c>
      <c r="N43" s="341"/>
      <c r="O43" s="10">
        <v>1</v>
      </c>
      <c r="P43" s="343"/>
      <c r="Q43" s="346"/>
      <c r="R43" s="349"/>
      <c r="S43" s="364"/>
      <c r="T43" s="386"/>
      <c r="U43" s="329"/>
      <c r="V43" s="329"/>
      <c r="W43" s="371"/>
      <c r="X43" s="332"/>
      <c r="Y43" s="11" t="s">
        <v>27</v>
      </c>
      <c r="Z43" s="3" t="s">
        <v>100</v>
      </c>
      <c r="AA43" s="11" t="s">
        <v>27</v>
      </c>
      <c r="AB43" s="29"/>
    </row>
    <row r="44" spans="1:28" s="109" customFormat="1" ht="37.5" customHeight="1" x14ac:dyDescent="0.25">
      <c r="A44" s="420"/>
      <c r="B44" s="420"/>
      <c r="C44" s="423"/>
      <c r="D44" s="830"/>
      <c r="E44" s="377"/>
      <c r="F44" s="379"/>
      <c r="G44" s="352"/>
      <c r="H44" s="355"/>
      <c r="I44" s="389"/>
      <c r="J44" s="358"/>
      <c r="K44" s="335"/>
      <c r="L44" s="383"/>
      <c r="M44" s="8" t="s">
        <v>335</v>
      </c>
      <c r="N44" s="341"/>
      <c r="O44" s="10">
        <v>1</v>
      </c>
      <c r="P44" s="343"/>
      <c r="Q44" s="346"/>
      <c r="R44" s="349"/>
      <c r="S44" s="364"/>
      <c r="T44" s="386"/>
      <c r="U44" s="329"/>
      <c r="V44" s="329"/>
      <c r="W44" s="371"/>
      <c r="X44" s="332"/>
      <c r="Y44" s="11" t="s">
        <v>4</v>
      </c>
      <c r="Z44" s="111" t="s">
        <v>100</v>
      </c>
      <c r="AA44" s="11" t="s">
        <v>36</v>
      </c>
      <c r="AB44" s="32"/>
    </row>
    <row r="45" spans="1:28" s="109" customFormat="1" ht="63" customHeight="1" x14ac:dyDescent="0.25">
      <c r="A45" s="420"/>
      <c r="B45" s="420"/>
      <c r="C45" s="423"/>
      <c r="D45" s="830"/>
      <c r="E45" s="377"/>
      <c r="F45" s="379"/>
      <c r="G45" s="352"/>
      <c r="H45" s="355"/>
      <c r="I45" s="389"/>
      <c r="J45" s="358"/>
      <c r="K45" s="335"/>
      <c r="L45" s="383"/>
      <c r="M45" s="8" t="s">
        <v>55</v>
      </c>
      <c r="N45" s="341"/>
      <c r="O45" s="10">
        <v>1</v>
      </c>
      <c r="P45" s="343"/>
      <c r="Q45" s="346"/>
      <c r="R45" s="349"/>
      <c r="S45" s="364"/>
      <c r="T45" s="386"/>
      <c r="U45" s="329"/>
      <c r="V45" s="329"/>
      <c r="W45" s="371"/>
      <c r="X45" s="332"/>
      <c r="Y45" s="11" t="s">
        <v>28</v>
      </c>
      <c r="Z45" s="31" t="s">
        <v>334</v>
      </c>
      <c r="AA45" s="11" t="s">
        <v>28</v>
      </c>
      <c r="AB45" s="32" t="s">
        <v>333</v>
      </c>
    </row>
    <row r="46" spans="1:28" s="109" customFormat="1" ht="45.75" thickBot="1" x14ac:dyDescent="0.3">
      <c r="A46" s="420"/>
      <c r="B46" s="420"/>
      <c r="C46" s="423"/>
      <c r="D46" s="830"/>
      <c r="E46" s="377"/>
      <c r="F46" s="379"/>
      <c r="G46" s="352"/>
      <c r="H46" s="355"/>
      <c r="I46" s="389"/>
      <c r="J46" s="380"/>
      <c r="K46" s="336"/>
      <c r="L46" s="384"/>
      <c r="M46" s="9" t="s">
        <v>57</v>
      </c>
      <c r="N46" s="342"/>
      <c r="O46" s="33">
        <v>2</v>
      </c>
      <c r="P46" s="344"/>
      <c r="Q46" s="347"/>
      <c r="R46" s="350"/>
      <c r="S46" s="365"/>
      <c r="T46" s="387"/>
      <c r="U46" s="330"/>
      <c r="V46" s="330"/>
      <c r="W46" s="372"/>
      <c r="X46" s="333"/>
      <c r="Y46" s="14" t="s">
        <v>29</v>
      </c>
      <c r="Z46" s="45" t="s">
        <v>332</v>
      </c>
      <c r="AA46" s="14" t="s">
        <v>29</v>
      </c>
      <c r="AB46" s="35" t="s">
        <v>331</v>
      </c>
    </row>
    <row r="47" spans="1:28" s="109" customFormat="1" ht="45" x14ac:dyDescent="0.2">
      <c r="A47" s="420"/>
      <c r="B47" s="420"/>
      <c r="C47" s="423"/>
      <c r="D47" s="830"/>
      <c r="E47" s="377" t="s">
        <v>44</v>
      </c>
      <c r="F47" s="379"/>
      <c r="G47" s="352">
        <v>1</v>
      </c>
      <c r="H47" s="480">
        <v>8</v>
      </c>
      <c r="I47" s="389"/>
      <c r="J47" s="490"/>
      <c r="K47" s="334" t="s">
        <v>50</v>
      </c>
      <c r="L47" s="337" t="s">
        <v>426</v>
      </c>
      <c r="M47" s="7" t="s">
        <v>180</v>
      </c>
      <c r="N47" s="340" t="s">
        <v>98</v>
      </c>
      <c r="O47" s="30">
        <v>6</v>
      </c>
      <c r="P47" s="343">
        <f>((O47*0.6)+(O48*0.1)+(O49*0.1)+(O50*0.1)+(O51*0.1))</f>
        <v>4.5</v>
      </c>
      <c r="Q47" s="473">
        <v>2</v>
      </c>
      <c r="R47" s="476">
        <v>3</v>
      </c>
      <c r="S47" s="363">
        <f>P47*Q47*R47</f>
        <v>27</v>
      </c>
      <c r="T47" s="366" t="str">
        <f>+IF(S47&gt;100,"Riesgo_ INTOLERABLE",IF(AND(S47&gt;65,S47&lt;=100),"Riesgo_ IMPORTANTE",IF(AND(S47&gt;37,S47&lt;=65),"Riesgo_ MODERADO",IF(AND(S47&gt;16,S47&lt;=37),"Riesgo_ TOLERABLE",IF(AND(S47&gt;=15),"Riesgo_BAJO")))))</f>
        <v>Riesgo_ TOLERABLE</v>
      </c>
      <c r="U47" s="328">
        <f>G47/170*1</f>
        <v>5.8823529411764705E-3</v>
      </c>
      <c r="V47" s="369">
        <v>1</v>
      </c>
      <c r="W47" s="370">
        <f>S47*V47</f>
        <v>27</v>
      </c>
      <c r="X47" s="470" t="s">
        <v>118</v>
      </c>
      <c r="Y47" s="13" t="s">
        <v>26</v>
      </c>
      <c r="Z47" s="4" t="s">
        <v>100</v>
      </c>
      <c r="AA47" s="13" t="s">
        <v>26</v>
      </c>
      <c r="AB47" s="22"/>
    </row>
    <row r="48" spans="1:28" s="109" customFormat="1" ht="22.5" x14ac:dyDescent="0.25">
      <c r="A48" s="420"/>
      <c r="B48" s="420"/>
      <c r="C48" s="423"/>
      <c r="D48" s="830"/>
      <c r="E48" s="377"/>
      <c r="F48" s="379"/>
      <c r="G48" s="352"/>
      <c r="H48" s="480"/>
      <c r="I48" s="389"/>
      <c r="J48" s="490"/>
      <c r="K48" s="335"/>
      <c r="L48" s="383"/>
      <c r="M48" s="8" t="s">
        <v>86</v>
      </c>
      <c r="N48" s="341"/>
      <c r="O48" s="10">
        <v>2</v>
      </c>
      <c r="P48" s="343"/>
      <c r="Q48" s="474"/>
      <c r="R48" s="477"/>
      <c r="S48" s="364"/>
      <c r="T48" s="367"/>
      <c r="U48" s="329"/>
      <c r="V48" s="329"/>
      <c r="W48" s="371"/>
      <c r="X48" s="471"/>
      <c r="Y48" s="11" t="s">
        <v>27</v>
      </c>
      <c r="Z48" s="3" t="s">
        <v>100</v>
      </c>
      <c r="AA48" s="11" t="s">
        <v>27</v>
      </c>
      <c r="AB48" s="29"/>
    </row>
    <row r="49" spans="1:28" s="109" customFormat="1" ht="27" x14ac:dyDescent="0.25">
      <c r="A49" s="420"/>
      <c r="B49" s="420"/>
      <c r="C49" s="423"/>
      <c r="D49" s="830"/>
      <c r="E49" s="377"/>
      <c r="F49" s="379"/>
      <c r="G49" s="352"/>
      <c r="H49" s="480"/>
      <c r="I49" s="389"/>
      <c r="J49" s="490"/>
      <c r="K49" s="335"/>
      <c r="L49" s="383"/>
      <c r="M49" s="8" t="s">
        <v>181</v>
      </c>
      <c r="N49" s="341"/>
      <c r="O49" s="10">
        <v>2</v>
      </c>
      <c r="P49" s="343"/>
      <c r="Q49" s="474"/>
      <c r="R49" s="477"/>
      <c r="S49" s="364"/>
      <c r="T49" s="367"/>
      <c r="U49" s="329"/>
      <c r="V49" s="329"/>
      <c r="W49" s="371"/>
      <c r="X49" s="471"/>
      <c r="Y49" s="11" t="s">
        <v>4</v>
      </c>
      <c r="Z49" s="31" t="s">
        <v>100</v>
      </c>
      <c r="AA49" s="11" t="s">
        <v>36</v>
      </c>
      <c r="AB49" s="19"/>
    </row>
    <row r="50" spans="1:28" s="109" customFormat="1" ht="54" x14ac:dyDescent="0.25">
      <c r="A50" s="420"/>
      <c r="B50" s="420"/>
      <c r="C50" s="423"/>
      <c r="D50" s="830"/>
      <c r="E50" s="377"/>
      <c r="F50" s="379"/>
      <c r="G50" s="352"/>
      <c r="H50" s="480"/>
      <c r="I50" s="389"/>
      <c r="J50" s="490"/>
      <c r="K50" s="335"/>
      <c r="L50" s="383"/>
      <c r="M50" s="8" t="s">
        <v>87</v>
      </c>
      <c r="N50" s="341"/>
      <c r="O50" s="10">
        <v>2</v>
      </c>
      <c r="P50" s="343"/>
      <c r="Q50" s="474"/>
      <c r="R50" s="477"/>
      <c r="S50" s="364"/>
      <c r="T50" s="367"/>
      <c r="U50" s="329"/>
      <c r="V50" s="329"/>
      <c r="W50" s="371"/>
      <c r="X50" s="471"/>
      <c r="Y50" s="11" t="s">
        <v>28</v>
      </c>
      <c r="Z50" s="31" t="s">
        <v>182</v>
      </c>
      <c r="AA50" s="11" t="s">
        <v>28</v>
      </c>
      <c r="AB50" s="32" t="s">
        <v>183</v>
      </c>
    </row>
    <row r="51" spans="1:28" s="109" customFormat="1" ht="68.25" thickBot="1" x14ac:dyDescent="0.3">
      <c r="A51" s="420"/>
      <c r="B51" s="420"/>
      <c r="C51" s="423"/>
      <c r="D51" s="830"/>
      <c r="E51" s="428"/>
      <c r="F51" s="429"/>
      <c r="G51" s="353"/>
      <c r="H51" s="481"/>
      <c r="I51" s="389"/>
      <c r="J51" s="491"/>
      <c r="K51" s="336"/>
      <c r="L51" s="384"/>
      <c r="M51" s="9" t="s">
        <v>123</v>
      </c>
      <c r="N51" s="342"/>
      <c r="O51" s="33">
        <v>3</v>
      </c>
      <c r="P51" s="344"/>
      <c r="Q51" s="475"/>
      <c r="R51" s="478"/>
      <c r="S51" s="365"/>
      <c r="T51" s="368"/>
      <c r="U51" s="330"/>
      <c r="V51" s="330"/>
      <c r="W51" s="372"/>
      <c r="X51" s="472"/>
      <c r="Y51" s="14" t="s">
        <v>29</v>
      </c>
      <c r="Z51" s="38" t="s">
        <v>427</v>
      </c>
      <c r="AA51" s="14" t="s">
        <v>29</v>
      </c>
      <c r="AB51" s="35" t="s">
        <v>184</v>
      </c>
    </row>
    <row r="52" spans="1:28" s="109" customFormat="1" ht="61.5" customHeight="1" x14ac:dyDescent="0.2">
      <c r="A52" s="420"/>
      <c r="B52" s="420"/>
      <c r="C52" s="423"/>
      <c r="D52" s="830"/>
      <c r="E52" s="376" t="s">
        <v>44</v>
      </c>
      <c r="F52" s="378"/>
      <c r="G52" s="351">
        <v>1</v>
      </c>
      <c r="H52" s="354">
        <v>8</v>
      </c>
      <c r="I52" s="389"/>
      <c r="J52" s="357"/>
      <c r="K52" s="334" t="s">
        <v>92</v>
      </c>
      <c r="L52" s="381" t="s">
        <v>428</v>
      </c>
      <c r="M52" s="7" t="s">
        <v>96</v>
      </c>
      <c r="N52" s="340" t="s">
        <v>98</v>
      </c>
      <c r="O52" s="30">
        <v>3</v>
      </c>
      <c r="P52" s="343">
        <f>((O52*0.6)+(O53*0.1)+(O54*0.1)+(O55*0.1)+(O56*0.1))</f>
        <v>2.6</v>
      </c>
      <c r="Q52" s="345">
        <v>3</v>
      </c>
      <c r="R52" s="348">
        <v>5</v>
      </c>
      <c r="S52" s="363">
        <f>P52*Q52*R52</f>
        <v>39</v>
      </c>
      <c r="T52" s="373" t="str">
        <f>+IF(S52&gt;100,"Riesgo_ INTOLERABLE",IF(AND(S52&gt;65,S52&lt;=100),"Riesgo_ IMPORTANTE",IF(AND(S52&gt;37,S52&lt;=65),"Riesgo_ MODERADO",IF(AND(S52&gt;16,S52&lt;=37),"Riesgo_ TOLERABLE",IF(AND(S52&gt;=15),"Riesgo_BAJO")))))</f>
        <v>Riesgo_ MODERADO</v>
      </c>
      <c r="U52" s="328">
        <f>G52/170*1</f>
        <v>5.8823529411764705E-3</v>
      </c>
      <c r="V52" s="369">
        <v>1</v>
      </c>
      <c r="W52" s="370">
        <f>S52*V52</f>
        <v>39</v>
      </c>
      <c r="X52" s="331" t="str">
        <f>+IF(W52&gt;=500,"ALTO",IF(AND(W52&gt;325,W52&lt;=499),"MEDIO",IF(AND(W52&gt;1,W52&lt;=324),"BAJO",)))</f>
        <v>BAJO</v>
      </c>
      <c r="Y52" s="13" t="s">
        <v>26</v>
      </c>
      <c r="Z52" s="4" t="s">
        <v>100</v>
      </c>
      <c r="AA52" s="13" t="s">
        <v>26</v>
      </c>
      <c r="AB52" s="110"/>
    </row>
    <row r="53" spans="1:28" s="109" customFormat="1" ht="41.25" customHeight="1" x14ac:dyDescent="0.25">
      <c r="A53" s="420"/>
      <c r="B53" s="420"/>
      <c r="C53" s="423"/>
      <c r="D53" s="830"/>
      <c r="E53" s="377"/>
      <c r="F53" s="379"/>
      <c r="G53" s="352"/>
      <c r="H53" s="355"/>
      <c r="I53" s="389"/>
      <c r="J53" s="358"/>
      <c r="K53" s="335"/>
      <c r="L53" s="381"/>
      <c r="M53" s="8" t="s">
        <v>93</v>
      </c>
      <c r="N53" s="341"/>
      <c r="O53" s="10">
        <v>3</v>
      </c>
      <c r="P53" s="343"/>
      <c r="Q53" s="346"/>
      <c r="R53" s="349"/>
      <c r="S53" s="364"/>
      <c r="T53" s="374"/>
      <c r="U53" s="329"/>
      <c r="V53" s="329"/>
      <c r="W53" s="371"/>
      <c r="X53" s="332"/>
      <c r="Y53" s="11" t="s">
        <v>27</v>
      </c>
      <c r="Z53" s="3" t="s">
        <v>100</v>
      </c>
      <c r="AA53" s="11" t="s">
        <v>27</v>
      </c>
      <c r="AB53" s="29"/>
    </row>
    <row r="54" spans="1:28" s="109" customFormat="1" ht="27" x14ac:dyDescent="0.25">
      <c r="A54" s="420"/>
      <c r="B54" s="420"/>
      <c r="C54" s="423"/>
      <c r="D54" s="830"/>
      <c r="E54" s="377"/>
      <c r="F54" s="379"/>
      <c r="G54" s="352"/>
      <c r="H54" s="355"/>
      <c r="I54" s="389"/>
      <c r="J54" s="358"/>
      <c r="K54" s="335"/>
      <c r="L54" s="381"/>
      <c r="M54" s="8" t="s">
        <v>76</v>
      </c>
      <c r="N54" s="341"/>
      <c r="O54" s="10">
        <v>2</v>
      </c>
      <c r="P54" s="343"/>
      <c r="Q54" s="346"/>
      <c r="R54" s="349"/>
      <c r="S54" s="364"/>
      <c r="T54" s="374"/>
      <c r="U54" s="329"/>
      <c r="V54" s="329"/>
      <c r="W54" s="371"/>
      <c r="X54" s="332"/>
      <c r="Y54" s="11" t="s">
        <v>4</v>
      </c>
      <c r="Z54" s="31" t="s">
        <v>329</v>
      </c>
      <c r="AA54" s="11" t="s">
        <v>36</v>
      </c>
      <c r="AB54" s="43" t="s">
        <v>127</v>
      </c>
    </row>
    <row r="55" spans="1:28" s="109" customFormat="1" ht="54" x14ac:dyDescent="0.25">
      <c r="A55" s="420"/>
      <c r="B55" s="420"/>
      <c r="C55" s="423"/>
      <c r="D55" s="830"/>
      <c r="E55" s="377"/>
      <c r="F55" s="379"/>
      <c r="G55" s="352"/>
      <c r="H55" s="355"/>
      <c r="I55" s="389"/>
      <c r="J55" s="358"/>
      <c r="K55" s="335"/>
      <c r="L55" s="381"/>
      <c r="M55" s="8" t="s">
        <v>77</v>
      </c>
      <c r="N55" s="341"/>
      <c r="O55" s="10">
        <v>1</v>
      </c>
      <c r="P55" s="343"/>
      <c r="Q55" s="346"/>
      <c r="R55" s="349"/>
      <c r="S55" s="364"/>
      <c r="T55" s="374"/>
      <c r="U55" s="329"/>
      <c r="V55" s="329"/>
      <c r="W55" s="371"/>
      <c r="X55" s="332"/>
      <c r="Y55" s="11" t="s">
        <v>28</v>
      </c>
      <c r="Z55" s="31" t="s">
        <v>117</v>
      </c>
      <c r="AA55" s="11" t="s">
        <v>28</v>
      </c>
      <c r="AB55" s="32" t="s">
        <v>328</v>
      </c>
    </row>
    <row r="56" spans="1:28" s="109" customFormat="1" ht="45.75" thickBot="1" x14ac:dyDescent="0.3">
      <c r="A56" s="420"/>
      <c r="B56" s="420"/>
      <c r="C56" s="423"/>
      <c r="D56" s="830"/>
      <c r="E56" s="377"/>
      <c r="F56" s="379"/>
      <c r="G56" s="352"/>
      <c r="H56" s="355"/>
      <c r="I56" s="389"/>
      <c r="J56" s="380"/>
      <c r="K56" s="336"/>
      <c r="L56" s="382"/>
      <c r="M56" s="9" t="s">
        <v>57</v>
      </c>
      <c r="N56" s="342"/>
      <c r="O56" s="33">
        <v>2</v>
      </c>
      <c r="P56" s="344"/>
      <c r="Q56" s="347"/>
      <c r="R56" s="350"/>
      <c r="S56" s="365"/>
      <c r="T56" s="375"/>
      <c r="U56" s="330"/>
      <c r="V56" s="330"/>
      <c r="W56" s="372"/>
      <c r="X56" s="333"/>
      <c r="Y56" s="14" t="s">
        <v>29</v>
      </c>
      <c r="Z56" s="45" t="s">
        <v>100</v>
      </c>
      <c r="AA56" s="14" t="s">
        <v>29</v>
      </c>
      <c r="AB56" s="32" t="s">
        <v>116</v>
      </c>
    </row>
    <row r="57" spans="1:28" s="109" customFormat="1" ht="82.5" customHeight="1" x14ac:dyDescent="0.2">
      <c r="A57" s="420"/>
      <c r="B57" s="420"/>
      <c r="C57" s="423"/>
      <c r="D57" s="830"/>
      <c r="E57" s="376" t="s">
        <v>44</v>
      </c>
      <c r="F57" s="378"/>
      <c r="G57" s="351">
        <v>1</v>
      </c>
      <c r="H57" s="354">
        <v>8</v>
      </c>
      <c r="I57" s="389"/>
      <c r="J57" s="357"/>
      <c r="K57" s="334" t="s">
        <v>51</v>
      </c>
      <c r="L57" s="337" t="s">
        <v>326</v>
      </c>
      <c r="M57" s="7" t="s">
        <v>325</v>
      </c>
      <c r="N57" s="340" t="s">
        <v>98</v>
      </c>
      <c r="O57" s="30">
        <v>5</v>
      </c>
      <c r="P57" s="343">
        <f>((O57*0.6)+(O58*0.1)+(O59*0.1)+(O60*0.1)+(O61*0.1))</f>
        <v>3.8000000000000003</v>
      </c>
      <c r="Q57" s="345">
        <v>2</v>
      </c>
      <c r="R57" s="348">
        <v>6</v>
      </c>
      <c r="S57" s="363">
        <f>P57*Q57*R57</f>
        <v>45.6</v>
      </c>
      <c r="T57" s="373" t="str">
        <f>+IF(S57&gt;100,"Riesgo_ INTOLERABLE",IF(AND(S57&gt;65,S57&lt;=100),"Riesgo_ IMPORTANTE",IF(AND(S57&gt;37,S57&lt;=65),"Riesgo_ MODERADO",IF(AND(S57&gt;16,S57&lt;=37),"Riesgo_ TOLERABLE",IF(AND(S57&gt;=15),"Riesgo_BAJO")))))</f>
        <v>Riesgo_ MODERADO</v>
      </c>
      <c r="U57" s="328">
        <f>G57/170*1</f>
        <v>5.8823529411764705E-3</v>
      </c>
      <c r="V57" s="369">
        <v>1</v>
      </c>
      <c r="W57" s="370">
        <f>S57*V57</f>
        <v>45.6</v>
      </c>
      <c r="X57" s="331" t="str">
        <f>+IF(W57&gt;=500,"ALTO",IF(AND(W57&gt;325,W57&lt;=499),"MEDIO",IF(AND(W57&gt;1,W57&lt;=324),"BAJO",)))</f>
        <v>BAJO</v>
      </c>
      <c r="Y57" s="13" t="s">
        <v>26</v>
      </c>
      <c r="Z57" s="4" t="s">
        <v>100</v>
      </c>
      <c r="AA57" s="13" t="s">
        <v>26</v>
      </c>
      <c r="AB57" s="110"/>
    </row>
    <row r="58" spans="1:28" s="109" customFormat="1" ht="41.25" customHeight="1" x14ac:dyDescent="0.25">
      <c r="A58" s="420"/>
      <c r="B58" s="420"/>
      <c r="C58" s="423"/>
      <c r="D58" s="830"/>
      <c r="E58" s="377"/>
      <c r="F58" s="379"/>
      <c r="G58" s="352"/>
      <c r="H58" s="355"/>
      <c r="I58" s="389"/>
      <c r="J58" s="358"/>
      <c r="K58" s="335"/>
      <c r="L58" s="338"/>
      <c r="M58" s="8" t="s">
        <v>60</v>
      </c>
      <c r="N58" s="341"/>
      <c r="O58" s="10">
        <v>1</v>
      </c>
      <c r="P58" s="343"/>
      <c r="Q58" s="346"/>
      <c r="R58" s="349"/>
      <c r="S58" s="364"/>
      <c r="T58" s="374"/>
      <c r="U58" s="329"/>
      <c r="V58" s="329"/>
      <c r="W58" s="371"/>
      <c r="X58" s="332"/>
      <c r="Y58" s="11" t="s">
        <v>27</v>
      </c>
      <c r="Z58" s="3" t="s">
        <v>100</v>
      </c>
      <c r="AA58" s="11" t="s">
        <v>27</v>
      </c>
      <c r="AB58" s="29"/>
    </row>
    <row r="59" spans="1:28" s="109" customFormat="1" ht="56.25" x14ac:dyDescent="0.25">
      <c r="A59" s="420"/>
      <c r="B59" s="420"/>
      <c r="C59" s="423"/>
      <c r="D59" s="830"/>
      <c r="E59" s="377"/>
      <c r="F59" s="379"/>
      <c r="G59" s="352"/>
      <c r="H59" s="355"/>
      <c r="I59" s="389"/>
      <c r="J59" s="358"/>
      <c r="K59" s="335"/>
      <c r="L59" s="338"/>
      <c r="M59" s="8" t="s">
        <v>89</v>
      </c>
      <c r="N59" s="341"/>
      <c r="O59" s="10">
        <v>2</v>
      </c>
      <c r="P59" s="343"/>
      <c r="Q59" s="346"/>
      <c r="R59" s="349"/>
      <c r="S59" s="364"/>
      <c r="T59" s="374"/>
      <c r="U59" s="329"/>
      <c r="V59" s="329"/>
      <c r="W59" s="371"/>
      <c r="X59" s="332"/>
      <c r="Y59" s="11" t="s">
        <v>4</v>
      </c>
      <c r="Z59" s="38" t="s">
        <v>100</v>
      </c>
      <c r="AA59" s="11" t="s">
        <v>36</v>
      </c>
      <c r="AB59" s="32" t="s">
        <v>324</v>
      </c>
    </row>
    <row r="60" spans="1:28" s="109" customFormat="1" ht="63" customHeight="1" x14ac:dyDescent="0.25">
      <c r="A60" s="420"/>
      <c r="B60" s="420"/>
      <c r="C60" s="423"/>
      <c r="D60" s="830"/>
      <c r="E60" s="377"/>
      <c r="F60" s="379"/>
      <c r="G60" s="352"/>
      <c r="H60" s="355"/>
      <c r="I60" s="389"/>
      <c r="J60" s="358"/>
      <c r="K60" s="335"/>
      <c r="L60" s="338"/>
      <c r="M60" s="8" t="s">
        <v>323</v>
      </c>
      <c r="N60" s="341"/>
      <c r="O60" s="10">
        <v>1</v>
      </c>
      <c r="P60" s="343"/>
      <c r="Q60" s="346"/>
      <c r="R60" s="349"/>
      <c r="S60" s="364"/>
      <c r="T60" s="374"/>
      <c r="U60" s="329"/>
      <c r="V60" s="329"/>
      <c r="W60" s="371"/>
      <c r="X60" s="332"/>
      <c r="Y60" s="11" t="s">
        <v>28</v>
      </c>
      <c r="Z60" s="38" t="s">
        <v>429</v>
      </c>
      <c r="AA60" s="11" t="s">
        <v>28</v>
      </c>
      <c r="AB60" s="32" t="s">
        <v>119</v>
      </c>
    </row>
    <row r="61" spans="1:28" s="109" customFormat="1" ht="57" thickBot="1" x14ac:dyDescent="0.3">
      <c r="A61" s="420"/>
      <c r="B61" s="420"/>
      <c r="C61" s="423"/>
      <c r="D61" s="830"/>
      <c r="E61" s="377"/>
      <c r="F61" s="379"/>
      <c r="G61" s="352"/>
      <c r="H61" s="355"/>
      <c r="I61" s="389"/>
      <c r="J61" s="380"/>
      <c r="K61" s="336"/>
      <c r="L61" s="339"/>
      <c r="M61" s="9" t="s">
        <v>90</v>
      </c>
      <c r="N61" s="342"/>
      <c r="O61" s="33">
        <v>4</v>
      </c>
      <c r="P61" s="344"/>
      <c r="Q61" s="347"/>
      <c r="R61" s="350"/>
      <c r="S61" s="365"/>
      <c r="T61" s="375"/>
      <c r="U61" s="330"/>
      <c r="V61" s="330"/>
      <c r="W61" s="372"/>
      <c r="X61" s="333"/>
      <c r="Y61" s="14" t="s">
        <v>29</v>
      </c>
      <c r="Z61" s="38" t="s">
        <v>100</v>
      </c>
      <c r="AA61" s="11" t="s">
        <v>29</v>
      </c>
      <c r="AB61" s="32" t="s">
        <v>124</v>
      </c>
    </row>
    <row r="62" spans="1:28" s="109" customFormat="1" ht="61.5" customHeight="1" x14ac:dyDescent="0.2">
      <c r="A62" s="420"/>
      <c r="B62" s="420"/>
      <c r="C62" s="423"/>
      <c r="D62" s="830"/>
      <c r="E62" s="376" t="s">
        <v>44</v>
      </c>
      <c r="F62" s="378"/>
      <c r="G62" s="351">
        <v>1</v>
      </c>
      <c r="H62" s="354">
        <v>8</v>
      </c>
      <c r="I62" s="389"/>
      <c r="J62" s="357"/>
      <c r="K62" s="334" t="s">
        <v>52</v>
      </c>
      <c r="L62" s="361" t="s">
        <v>421</v>
      </c>
      <c r="M62" s="7" t="s">
        <v>320</v>
      </c>
      <c r="N62" s="340" t="s">
        <v>98</v>
      </c>
      <c r="O62" s="30">
        <v>3</v>
      </c>
      <c r="P62" s="343">
        <f>((O62*0.6)+(O63*0.1)+(O64*0.1)+(O65*0.1)+(O66*0.1))</f>
        <v>2.5</v>
      </c>
      <c r="Q62" s="345">
        <v>3</v>
      </c>
      <c r="R62" s="348">
        <v>6</v>
      </c>
      <c r="S62" s="363">
        <f>P62*Q62*R62</f>
        <v>45</v>
      </c>
      <c r="T62" s="373" t="str">
        <f>+IF(S62&gt;100,"Riesgo_ INTOLERABLE",IF(AND(S62&gt;65,S62&lt;=100),"Riesgo_ IMPORTANTE",IF(AND(S62&gt;37,S62&lt;=65),"Riesgo_ MODERADO",IF(AND(S62&gt;16,S62&lt;=37),"Riesgo_ TOLERABLE",IF(AND(S62&gt;=15),"Riesgo_BAJO")))))</f>
        <v>Riesgo_ MODERADO</v>
      </c>
      <c r="U62" s="328">
        <f>G62/170*1</f>
        <v>5.8823529411764705E-3</v>
      </c>
      <c r="V62" s="369">
        <v>1</v>
      </c>
      <c r="W62" s="370">
        <f>S62*V62</f>
        <v>45</v>
      </c>
      <c r="X62" s="331" t="str">
        <f>+IF(W62&gt;=500,"ALTO",IF(AND(W62&gt;325,W62&lt;=499),"MEDIO",IF(AND(W62&gt;1,W62&lt;=324),"BAJO",)))</f>
        <v>BAJO</v>
      </c>
      <c r="Y62" s="13" t="s">
        <v>26</v>
      </c>
      <c r="Z62" s="4" t="s">
        <v>100</v>
      </c>
      <c r="AA62" s="13" t="s">
        <v>26</v>
      </c>
      <c r="AB62" s="110"/>
    </row>
    <row r="63" spans="1:28" s="109" customFormat="1" ht="41.25" customHeight="1" x14ac:dyDescent="0.25">
      <c r="A63" s="420"/>
      <c r="B63" s="420"/>
      <c r="C63" s="423"/>
      <c r="D63" s="830"/>
      <c r="E63" s="377"/>
      <c r="F63" s="379"/>
      <c r="G63" s="352"/>
      <c r="H63" s="355"/>
      <c r="I63" s="389"/>
      <c r="J63" s="358"/>
      <c r="K63" s="335"/>
      <c r="L63" s="338"/>
      <c r="M63" s="8" t="s">
        <v>60</v>
      </c>
      <c r="N63" s="341"/>
      <c r="O63" s="10">
        <v>1</v>
      </c>
      <c r="P63" s="343"/>
      <c r="Q63" s="346"/>
      <c r="R63" s="349"/>
      <c r="S63" s="364"/>
      <c r="T63" s="374"/>
      <c r="U63" s="329"/>
      <c r="V63" s="329"/>
      <c r="W63" s="371"/>
      <c r="X63" s="332"/>
      <c r="Y63" s="11" t="s">
        <v>27</v>
      </c>
      <c r="Z63" s="3" t="s">
        <v>100</v>
      </c>
      <c r="AA63" s="11" t="s">
        <v>27</v>
      </c>
      <c r="AB63" s="29"/>
    </row>
    <row r="64" spans="1:28" s="109" customFormat="1" ht="56.25" x14ac:dyDescent="0.25">
      <c r="A64" s="420"/>
      <c r="B64" s="420"/>
      <c r="C64" s="423"/>
      <c r="D64" s="830"/>
      <c r="E64" s="377"/>
      <c r="F64" s="379"/>
      <c r="G64" s="352"/>
      <c r="H64" s="355"/>
      <c r="I64" s="389"/>
      <c r="J64" s="358"/>
      <c r="K64" s="335"/>
      <c r="L64" s="338"/>
      <c r="M64" s="8" t="s">
        <v>97</v>
      </c>
      <c r="N64" s="341"/>
      <c r="O64" s="10">
        <v>2</v>
      </c>
      <c r="P64" s="343"/>
      <c r="Q64" s="346"/>
      <c r="R64" s="349"/>
      <c r="S64" s="364"/>
      <c r="T64" s="374"/>
      <c r="U64" s="329"/>
      <c r="V64" s="329"/>
      <c r="W64" s="371"/>
      <c r="X64" s="332"/>
      <c r="Y64" s="11" t="s">
        <v>4</v>
      </c>
      <c r="Z64" s="38" t="s">
        <v>100</v>
      </c>
      <c r="AA64" s="11" t="s">
        <v>36</v>
      </c>
      <c r="AB64" s="32" t="s">
        <v>319</v>
      </c>
    </row>
    <row r="65" spans="1:28" s="109" customFormat="1" ht="54" x14ac:dyDescent="0.25">
      <c r="A65" s="420"/>
      <c r="B65" s="420"/>
      <c r="C65" s="423"/>
      <c r="D65" s="830"/>
      <c r="E65" s="377"/>
      <c r="F65" s="379"/>
      <c r="G65" s="352"/>
      <c r="H65" s="355"/>
      <c r="I65" s="389"/>
      <c r="J65" s="358"/>
      <c r="K65" s="335"/>
      <c r="L65" s="338"/>
      <c r="M65" s="8" t="s">
        <v>87</v>
      </c>
      <c r="N65" s="341"/>
      <c r="O65" s="10">
        <v>1</v>
      </c>
      <c r="P65" s="343"/>
      <c r="Q65" s="346"/>
      <c r="R65" s="349"/>
      <c r="S65" s="364"/>
      <c r="T65" s="374"/>
      <c r="U65" s="329"/>
      <c r="V65" s="329"/>
      <c r="W65" s="371"/>
      <c r="X65" s="332"/>
      <c r="Y65" s="11" t="s">
        <v>28</v>
      </c>
      <c r="Z65" s="38" t="s">
        <v>422</v>
      </c>
      <c r="AA65" s="11" t="s">
        <v>28</v>
      </c>
      <c r="AB65" s="32" t="s">
        <v>423</v>
      </c>
    </row>
    <row r="66" spans="1:28" s="109" customFormat="1" ht="65.25" customHeight="1" thickBot="1" x14ac:dyDescent="0.3">
      <c r="A66" s="421"/>
      <c r="B66" s="421"/>
      <c r="C66" s="424"/>
      <c r="D66" s="831"/>
      <c r="E66" s="428"/>
      <c r="F66" s="429"/>
      <c r="G66" s="353"/>
      <c r="H66" s="356"/>
      <c r="I66" s="390"/>
      <c r="J66" s="359"/>
      <c r="K66" s="360"/>
      <c r="L66" s="362"/>
      <c r="M66" s="9" t="s">
        <v>91</v>
      </c>
      <c r="N66" s="342"/>
      <c r="O66" s="33">
        <v>3</v>
      </c>
      <c r="P66" s="344"/>
      <c r="Q66" s="347"/>
      <c r="R66" s="350"/>
      <c r="S66" s="365"/>
      <c r="T66" s="375"/>
      <c r="U66" s="330"/>
      <c r="V66" s="330"/>
      <c r="W66" s="372"/>
      <c r="X66" s="333"/>
      <c r="Y66" s="14" t="s">
        <v>29</v>
      </c>
      <c r="Z66" s="45" t="s">
        <v>100</v>
      </c>
      <c r="AA66" s="14" t="s">
        <v>29</v>
      </c>
      <c r="AB66" s="35" t="s">
        <v>316</v>
      </c>
    </row>
  </sheetData>
  <mergeCells count="231">
    <mergeCell ref="AA1:AB2"/>
    <mergeCell ref="AA3:AB4"/>
    <mergeCell ref="A6:H6"/>
    <mergeCell ref="L6:M6"/>
    <mergeCell ref="S9:T9"/>
    <mergeCell ref="Q10:Q11"/>
    <mergeCell ref="A8:A11"/>
    <mergeCell ref="B8:B11"/>
    <mergeCell ref="C8:C11"/>
    <mergeCell ref="D8:D11"/>
    <mergeCell ref="E8:F8"/>
    <mergeCell ref="G8:H8"/>
    <mergeCell ref="A1:C4"/>
    <mergeCell ref="D1:Z4"/>
    <mergeCell ref="R10:R11"/>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A12:A66"/>
    <mergeCell ref="B12:B66"/>
    <mergeCell ref="C12:C66"/>
    <mergeCell ref="D12:D66"/>
    <mergeCell ref="E12:E16"/>
    <mergeCell ref="F12:F16"/>
    <mergeCell ref="E42:E46"/>
    <mergeCell ref="F42:F46"/>
    <mergeCell ref="E47:E51"/>
    <mergeCell ref="F47:F51"/>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37:E41"/>
    <mergeCell ref="F37:F41"/>
    <mergeCell ref="G37:G41"/>
    <mergeCell ref="H37:H41"/>
    <mergeCell ref="I37:I66"/>
    <mergeCell ref="J37:J41"/>
    <mergeCell ref="N32:N36"/>
    <mergeCell ref="P32:P36"/>
    <mergeCell ref="Q32:Q36"/>
    <mergeCell ref="E62:E66"/>
    <mergeCell ref="F62:F66"/>
    <mergeCell ref="G62:G66"/>
    <mergeCell ref="H62:H66"/>
    <mergeCell ref="J62:J66"/>
    <mergeCell ref="G47:G51"/>
    <mergeCell ref="H47:H51"/>
    <mergeCell ref="J47:J51"/>
    <mergeCell ref="K47:K51"/>
    <mergeCell ref="L47:L51"/>
    <mergeCell ref="N47:N51"/>
    <mergeCell ref="E57:E61"/>
    <mergeCell ref="F57:F61"/>
    <mergeCell ref="G57:G61"/>
    <mergeCell ref="H57:H61"/>
    <mergeCell ref="S37:S41"/>
    <mergeCell ref="T37:T41"/>
    <mergeCell ref="U37:U41"/>
    <mergeCell ref="V37:V41"/>
    <mergeCell ref="W37:W41"/>
    <mergeCell ref="X37:X41"/>
    <mergeCell ref="K37:K41"/>
    <mergeCell ref="L37:L41"/>
    <mergeCell ref="N37:N41"/>
    <mergeCell ref="P37:P41"/>
    <mergeCell ref="Q37:Q41"/>
    <mergeCell ref="R37:R41"/>
    <mergeCell ref="V42:V46"/>
    <mergeCell ref="W42:W46"/>
    <mergeCell ref="X42:X46"/>
    <mergeCell ref="E52:E56"/>
    <mergeCell ref="F52:F56"/>
    <mergeCell ref="G52:G56"/>
    <mergeCell ref="H52:H56"/>
    <mergeCell ref="J52:J56"/>
    <mergeCell ref="K52:K56"/>
    <mergeCell ref="L52:L56"/>
    <mergeCell ref="P42:P46"/>
    <mergeCell ref="Q42:Q46"/>
    <mergeCell ref="R42:R46"/>
    <mergeCell ref="S42:S46"/>
    <mergeCell ref="T42:T46"/>
    <mergeCell ref="U42:U46"/>
    <mergeCell ref="G42:G46"/>
    <mergeCell ref="H42:H46"/>
    <mergeCell ref="J42:J46"/>
    <mergeCell ref="K42:K46"/>
    <mergeCell ref="L42:L46"/>
    <mergeCell ref="N42:N46"/>
    <mergeCell ref="V52:V56"/>
    <mergeCell ref="W52:W56"/>
    <mergeCell ref="X57:X61"/>
    <mergeCell ref="L57:L61"/>
    <mergeCell ref="N57:N61"/>
    <mergeCell ref="P57:P61"/>
    <mergeCell ref="Q57:Q61"/>
    <mergeCell ref="R57:R61"/>
    <mergeCell ref="S57:S61"/>
    <mergeCell ref="T57:T61"/>
    <mergeCell ref="U57:U61"/>
    <mergeCell ref="J57:J61"/>
    <mergeCell ref="K57:K61"/>
    <mergeCell ref="N52:N56"/>
    <mergeCell ref="P52:P56"/>
    <mergeCell ref="Q52:Q56"/>
    <mergeCell ref="V62:V66"/>
    <mergeCell ref="W62:W66"/>
    <mergeCell ref="X62:X66"/>
    <mergeCell ref="K62:K66"/>
    <mergeCell ref="L62:L66"/>
    <mergeCell ref="N62:N66"/>
    <mergeCell ref="P62:P66"/>
    <mergeCell ref="Q62:Q66"/>
    <mergeCell ref="R62:R66"/>
    <mergeCell ref="S62:S66"/>
    <mergeCell ref="T62:T66"/>
    <mergeCell ref="U62:U66"/>
    <mergeCell ref="U52:U56"/>
    <mergeCell ref="X52:X56"/>
    <mergeCell ref="R52:R56"/>
    <mergeCell ref="S52:S56"/>
    <mergeCell ref="T52:T56"/>
    <mergeCell ref="V57:V61"/>
    <mergeCell ref="W57:W61"/>
    <mergeCell ref="V47:V51"/>
    <mergeCell ref="W47:W51"/>
    <mergeCell ref="X47:X51"/>
    <mergeCell ref="P47:P51"/>
    <mergeCell ref="Q47:Q51"/>
    <mergeCell ref="R47:R51"/>
    <mergeCell ref="S47:S51"/>
    <mergeCell ref="T47:T51"/>
    <mergeCell ref="U47:U5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0000"/>
    <pageSetUpPr fitToPage="1"/>
  </sheetPr>
  <dimension ref="A1:AE66"/>
  <sheetViews>
    <sheetView showGridLines="0" zoomScale="90" zoomScaleNormal="90" workbookViewId="0">
      <selection activeCell="L6" sqref="L6:M6"/>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709</v>
      </c>
      <c r="M6" s="448"/>
    </row>
    <row r="7" spans="1:31" ht="33.75" thickBot="1" x14ac:dyDescent="0.5"/>
    <row r="8" spans="1:31" ht="39" customHeight="1" x14ac:dyDescent="0.2">
      <c r="A8" s="800" t="s">
        <v>31</v>
      </c>
      <c r="B8" s="800" t="s">
        <v>5</v>
      </c>
      <c r="C8" s="800" t="s">
        <v>6</v>
      </c>
      <c r="D8" s="800" t="s">
        <v>7</v>
      </c>
      <c r="E8" s="802" t="s">
        <v>8</v>
      </c>
      <c r="F8" s="802"/>
      <c r="G8" s="802" t="s">
        <v>14</v>
      </c>
      <c r="H8" s="802"/>
      <c r="I8" s="808" t="s">
        <v>11</v>
      </c>
      <c r="J8" s="809"/>
      <c r="K8" s="810"/>
      <c r="L8" s="800" t="s">
        <v>41</v>
      </c>
      <c r="M8" s="800" t="s">
        <v>13</v>
      </c>
      <c r="N8" s="811" t="s">
        <v>39</v>
      </c>
      <c r="O8" s="802"/>
      <c r="P8" s="802"/>
      <c r="Q8" s="802"/>
      <c r="R8" s="802"/>
      <c r="S8" s="802"/>
      <c r="T8" s="802"/>
      <c r="U8" s="815" t="s">
        <v>21</v>
      </c>
      <c r="V8" s="815"/>
      <c r="W8" s="815"/>
      <c r="X8" s="815"/>
      <c r="Y8" s="803" t="s">
        <v>25</v>
      </c>
      <c r="Z8" s="817"/>
      <c r="AA8" s="803" t="s">
        <v>32</v>
      </c>
      <c r="AB8" s="804"/>
    </row>
    <row r="9" spans="1:31" ht="62.25" customHeight="1" x14ac:dyDescent="0.2">
      <c r="A9" s="801"/>
      <c r="B9" s="801"/>
      <c r="C9" s="801"/>
      <c r="D9" s="801"/>
      <c r="E9" s="807" t="s">
        <v>9</v>
      </c>
      <c r="F9" s="807" t="s">
        <v>10</v>
      </c>
      <c r="G9" s="807" t="s">
        <v>15</v>
      </c>
      <c r="H9" s="807" t="s">
        <v>16</v>
      </c>
      <c r="I9" s="807" t="s">
        <v>12</v>
      </c>
      <c r="J9" s="807" t="s">
        <v>30</v>
      </c>
      <c r="K9" s="807" t="s">
        <v>37</v>
      </c>
      <c r="L9" s="801"/>
      <c r="M9" s="801"/>
      <c r="N9" s="812"/>
      <c r="O9" s="819" t="s">
        <v>35</v>
      </c>
      <c r="P9" s="819" t="s">
        <v>2</v>
      </c>
      <c r="Q9" s="821" t="s">
        <v>20</v>
      </c>
      <c r="R9" s="821"/>
      <c r="S9" s="821" t="s">
        <v>17</v>
      </c>
      <c r="T9" s="821"/>
      <c r="U9" s="816"/>
      <c r="V9" s="816"/>
      <c r="W9" s="816"/>
      <c r="X9" s="816"/>
      <c r="Y9" s="805"/>
      <c r="Z9" s="818"/>
      <c r="AA9" s="805"/>
      <c r="AB9" s="806"/>
      <c r="AC9" s="2"/>
      <c r="AD9" s="2"/>
      <c r="AE9" s="2"/>
    </row>
    <row r="10" spans="1:31" ht="26.25" customHeight="1" thickBot="1" x14ac:dyDescent="0.25">
      <c r="A10" s="801"/>
      <c r="B10" s="801"/>
      <c r="C10" s="801"/>
      <c r="D10" s="801"/>
      <c r="E10" s="801"/>
      <c r="F10" s="801"/>
      <c r="G10" s="801"/>
      <c r="H10" s="801"/>
      <c r="I10" s="801"/>
      <c r="J10" s="801"/>
      <c r="K10" s="801"/>
      <c r="L10" s="801"/>
      <c r="M10" s="801"/>
      <c r="N10" s="812"/>
      <c r="O10" s="819"/>
      <c r="P10" s="819"/>
      <c r="Q10" s="807" t="s">
        <v>0</v>
      </c>
      <c r="R10" s="807" t="s">
        <v>1</v>
      </c>
      <c r="S10" s="822" t="s">
        <v>19</v>
      </c>
      <c r="T10" s="822" t="s">
        <v>18</v>
      </c>
      <c r="U10" s="813" t="s">
        <v>22</v>
      </c>
      <c r="V10" s="814"/>
      <c r="W10" s="807" t="s">
        <v>23</v>
      </c>
      <c r="X10" s="824" t="s">
        <v>24</v>
      </c>
      <c r="Y10" s="805"/>
      <c r="Z10" s="818"/>
      <c r="AA10" s="805"/>
      <c r="AB10" s="806"/>
      <c r="AC10" s="1"/>
      <c r="AD10" s="1"/>
      <c r="AE10" s="1"/>
    </row>
    <row r="11" spans="1:31" ht="38.25" customHeight="1" thickBot="1" x14ac:dyDescent="0.25">
      <c r="A11" s="801"/>
      <c r="B11" s="801"/>
      <c r="C11" s="801"/>
      <c r="D11" s="801"/>
      <c r="E11" s="801"/>
      <c r="F11" s="801"/>
      <c r="G11" s="801"/>
      <c r="H11" s="801"/>
      <c r="I11" s="801"/>
      <c r="J11" s="801"/>
      <c r="K11" s="801"/>
      <c r="L11" s="801"/>
      <c r="M11" s="801"/>
      <c r="N11" s="812"/>
      <c r="O11" s="820"/>
      <c r="P11" s="820"/>
      <c r="Q11" s="801"/>
      <c r="R11" s="801"/>
      <c r="S11" s="823"/>
      <c r="T11" s="823"/>
      <c r="U11" s="185" t="s">
        <v>33</v>
      </c>
      <c r="V11" s="186" t="s">
        <v>34</v>
      </c>
      <c r="W11" s="801"/>
      <c r="X11" s="825"/>
      <c r="Y11" s="805"/>
      <c r="Z11" s="818"/>
      <c r="AA11" s="805"/>
      <c r="AB11" s="806"/>
      <c r="AC11" s="1"/>
      <c r="AD11" s="1"/>
      <c r="AE11" s="1"/>
    </row>
    <row r="12" spans="1:31" ht="33.75" x14ac:dyDescent="0.2">
      <c r="A12" s="419" t="s">
        <v>375</v>
      </c>
      <c r="B12" s="419" t="s">
        <v>382</v>
      </c>
      <c r="C12" s="419" t="s">
        <v>612</v>
      </c>
      <c r="D12" s="492" t="s">
        <v>613</v>
      </c>
      <c r="E12" s="376" t="s">
        <v>44</v>
      </c>
      <c r="F12" s="351"/>
      <c r="G12" s="351">
        <v>3</v>
      </c>
      <c r="H12" s="354">
        <v>8</v>
      </c>
      <c r="I12" s="401" t="s">
        <v>45</v>
      </c>
      <c r="J12" s="404"/>
      <c r="K12" s="407" t="s">
        <v>374</v>
      </c>
      <c r="L12" s="407" t="s">
        <v>502</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1.7647058823529412E-2</v>
      </c>
      <c r="V12" s="369">
        <v>1</v>
      </c>
      <c r="W12" s="370">
        <f>S12*V12</f>
        <v>28.000000000000004</v>
      </c>
      <c r="X12" s="331" t="str">
        <f>+IF(W12&gt;=500,"ALTO",IF(AND(W12&gt;325,W12&lt;=499),"MEDIO",IF(AND(W12&gt;1,W12&lt;=324),"BAJO",)))</f>
        <v>BAJO</v>
      </c>
      <c r="Y12" s="13" t="s">
        <v>26</v>
      </c>
      <c r="Z12" s="4" t="s">
        <v>100</v>
      </c>
      <c r="AA12" s="13" t="s">
        <v>26</v>
      </c>
      <c r="AB12" s="5"/>
    </row>
    <row r="13" spans="1:31" ht="15.75" x14ac:dyDescent="0.25">
      <c r="A13" s="420"/>
      <c r="B13" s="420"/>
      <c r="C13" s="420"/>
      <c r="D13" s="493"/>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27" x14ac:dyDescent="0.25">
      <c r="A14" s="420"/>
      <c r="B14" s="420"/>
      <c r="C14" s="420"/>
      <c r="D14" s="493"/>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420"/>
      <c r="D15" s="493"/>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3.25" thickBot="1" x14ac:dyDescent="0.3">
      <c r="A16" s="420"/>
      <c r="B16" s="420"/>
      <c r="C16" s="420"/>
      <c r="D16" s="493"/>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22.5" x14ac:dyDescent="0.2">
      <c r="A17" s="420"/>
      <c r="B17" s="420"/>
      <c r="C17" s="420"/>
      <c r="D17" s="493"/>
      <c r="E17" s="376" t="s">
        <v>44</v>
      </c>
      <c r="F17" s="378"/>
      <c r="G17" s="351">
        <v>3</v>
      </c>
      <c r="H17" s="354">
        <v>8</v>
      </c>
      <c r="I17" s="402"/>
      <c r="J17" s="357"/>
      <c r="K17" s="334" t="s">
        <v>369</v>
      </c>
      <c r="L17" s="410" t="s">
        <v>368</v>
      </c>
      <c r="M17" s="7" t="s">
        <v>59</v>
      </c>
      <c r="N17" s="340" t="s">
        <v>98</v>
      </c>
      <c r="O17" s="30">
        <v>3</v>
      </c>
      <c r="P17" s="343">
        <f>((O17*0.6)+(O18*0.1)+(O19*0.1)+(O20*0.1)+(O21*0.1))</f>
        <v>2.7</v>
      </c>
      <c r="Q17" s="345">
        <v>2</v>
      </c>
      <c r="R17" s="348">
        <v>5</v>
      </c>
      <c r="S17" s="363">
        <f>P17*Q17*R17</f>
        <v>27</v>
      </c>
      <c r="T17" s="385" t="s">
        <v>122</v>
      </c>
      <c r="U17" s="328">
        <f>G17/170*1</f>
        <v>1.7647058823529412E-2</v>
      </c>
      <c r="V17" s="369">
        <v>1</v>
      </c>
      <c r="W17" s="370">
        <f>S17*V17</f>
        <v>27</v>
      </c>
      <c r="X17" s="331" t="str">
        <f>+IF(W17&gt;=500,"ALTO",IF(AND(W17&gt;325,W17&lt;=499),"MEDIO",IF(AND(W17&gt;1,W17&lt;=324),"BAJO",)))</f>
        <v>BAJO</v>
      </c>
      <c r="Y17" s="13" t="s">
        <v>26</v>
      </c>
      <c r="Z17" s="4" t="s">
        <v>100</v>
      </c>
      <c r="AA17" s="13" t="s">
        <v>26</v>
      </c>
      <c r="AB17" s="28"/>
    </row>
    <row r="18" spans="1:29" s="109" customFormat="1" ht="15.75" x14ac:dyDescent="0.25">
      <c r="A18" s="420"/>
      <c r="B18" s="420"/>
      <c r="C18" s="420"/>
      <c r="D18" s="493"/>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27" x14ac:dyDescent="0.25">
      <c r="A19" s="420"/>
      <c r="B19" s="420"/>
      <c r="C19" s="420"/>
      <c r="D19" s="493"/>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09" customFormat="1" ht="54" x14ac:dyDescent="0.25">
      <c r="A20" s="420"/>
      <c r="B20" s="420"/>
      <c r="C20" s="420"/>
      <c r="D20" s="493"/>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0"/>
      <c r="D21" s="493"/>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22.5" x14ac:dyDescent="0.2">
      <c r="A22" s="420"/>
      <c r="B22" s="420"/>
      <c r="C22" s="420"/>
      <c r="D22" s="493"/>
      <c r="E22" s="376" t="s">
        <v>44</v>
      </c>
      <c r="F22" s="351"/>
      <c r="G22" s="351">
        <v>3</v>
      </c>
      <c r="H22" s="354">
        <v>8</v>
      </c>
      <c r="I22" s="402"/>
      <c r="J22" s="357"/>
      <c r="K22" s="334" t="s">
        <v>362</v>
      </c>
      <c r="L22" s="337" t="s">
        <v>503</v>
      </c>
      <c r="M22" s="7" t="s">
        <v>61</v>
      </c>
      <c r="N22" s="340"/>
      <c r="O22" s="30">
        <v>3</v>
      </c>
      <c r="P22" s="343">
        <f>((O22*0.6)+(O23*0.1)+(O24*0.1)+(O25*0.1)+(O26*0.1))</f>
        <v>2.7</v>
      </c>
      <c r="Q22" s="345">
        <v>3</v>
      </c>
      <c r="R22" s="348">
        <v>4</v>
      </c>
      <c r="S22" s="363">
        <f>P22*Q22*R22</f>
        <v>32.400000000000006</v>
      </c>
      <c r="T22" s="366" t="str">
        <f>+IF(S22&gt;100,"Riesgo_INTOLERABLE",IF(AND(S22&gt;65,S22&lt;=100),"Riesgo_IMPORTANTE",IF(AND(S22&gt;37,S22&lt;=65),"Riesgo_MODERADO",IF(AND(S22&gt;16,S22&lt;=37),"Riesgo_TOLERABLE",IF(AND(S22&gt;=15),"Riesgo_BAJO")))))</f>
        <v>Riesgo_TOLERABLE</v>
      </c>
      <c r="U22" s="328">
        <f>G22/170*1</f>
        <v>1.7647058823529412E-2</v>
      </c>
      <c r="V22" s="369">
        <v>1</v>
      </c>
      <c r="W22" s="370">
        <f>S22*V22</f>
        <v>32.400000000000006</v>
      </c>
      <c r="X22" s="331" t="str">
        <f>+IF(W22&gt;=500,"ALTO",IF(AND(W22&gt;325,W22&lt;=499),"MEDIO",IF(AND(W22&gt;1,W22&lt;=324),"BAJO",)))</f>
        <v>BAJO</v>
      </c>
      <c r="Y22" s="13" t="s">
        <v>26</v>
      </c>
      <c r="Z22" s="4" t="s">
        <v>100</v>
      </c>
      <c r="AA22" s="13" t="s">
        <v>26</v>
      </c>
      <c r="AB22" s="28"/>
    </row>
    <row r="23" spans="1:29" s="109" customFormat="1" ht="15.75" x14ac:dyDescent="0.25">
      <c r="A23" s="420"/>
      <c r="B23" s="420"/>
      <c r="C23" s="420"/>
      <c r="D23" s="493"/>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27" x14ac:dyDescent="0.25">
      <c r="A24" s="420"/>
      <c r="B24" s="420"/>
      <c r="C24" s="420"/>
      <c r="D24" s="493"/>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443</v>
      </c>
    </row>
    <row r="25" spans="1:29" s="109" customFormat="1" ht="54" x14ac:dyDescent="0.25">
      <c r="A25" s="420"/>
      <c r="B25" s="420"/>
      <c r="C25" s="420"/>
      <c r="D25" s="493"/>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32" t="s">
        <v>357</v>
      </c>
    </row>
    <row r="26" spans="1:29" s="109" customFormat="1" ht="45.75" thickBot="1" x14ac:dyDescent="0.3">
      <c r="A26" s="420"/>
      <c r="B26" s="420"/>
      <c r="C26" s="420"/>
      <c r="D26" s="493"/>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356</v>
      </c>
    </row>
    <row r="27" spans="1:29" s="109" customFormat="1" ht="61.5" customHeight="1" x14ac:dyDescent="0.2">
      <c r="A27" s="420"/>
      <c r="B27" s="420"/>
      <c r="C27" s="420"/>
      <c r="D27" s="493"/>
      <c r="E27" s="376" t="s">
        <v>44</v>
      </c>
      <c r="F27" s="378"/>
      <c r="G27" s="351">
        <v>3</v>
      </c>
      <c r="H27" s="354">
        <v>8</v>
      </c>
      <c r="I27" s="402"/>
      <c r="J27" s="357"/>
      <c r="K27" s="334" t="s">
        <v>355</v>
      </c>
      <c r="L27" s="337" t="s">
        <v>435</v>
      </c>
      <c r="M27" s="7" t="s">
        <v>66</v>
      </c>
      <c r="N27" s="340" t="s">
        <v>98</v>
      </c>
      <c r="O27" s="30">
        <v>6</v>
      </c>
      <c r="P27" s="343">
        <f>((O27*0.6)+(O28*0.1)+(O29*0.1)+(O30*0.1)+(O31*0.1))</f>
        <v>5.8999999999999986</v>
      </c>
      <c r="Q27" s="345">
        <v>2</v>
      </c>
      <c r="R27" s="348">
        <v>1</v>
      </c>
      <c r="S27" s="363">
        <f>P27*Q27*R27</f>
        <v>11.799999999999997</v>
      </c>
      <c r="T27" s="385" t="s">
        <v>122</v>
      </c>
      <c r="U27" s="328">
        <f>G27/170*1</f>
        <v>1.7647058823529412E-2</v>
      </c>
      <c r="V27" s="369">
        <v>1</v>
      </c>
      <c r="W27" s="370">
        <f>S27*V27</f>
        <v>11.799999999999997</v>
      </c>
      <c r="X27" s="331" t="str">
        <f>+IF(W27&gt;=500,"ALTO",IF(AND(W27&gt;325,W27&lt;=499),"MEDIO",IF(AND(W27&gt;1,W27&lt;=324),"BAJO",)))</f>
        <v>BAJO</v>
      </c>
      <c r="Y27" s="13" t="s">
        <v>26</v>
      </c>
      <c r="Z27" s="114" t="s">
        <v>100</v>
      </c>
      <c r="AA27" s="13" t="s">
        <v>26</v>
      </c>
      <c r="AB27" s="32"/>
    </row>
    <row r="28" spans="1:29" s="109" customFormat="1" ht="37.5" customHeight="1" x14ac:dyDescent="0.25">
      <c r="A28" s="420"/>
      <c r="B28" s="420"/>
      <c r="C28" s="420"/>
      <c r="D28" s="493"/>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40.5" customHeight="1" x14ac:dyDescent="0.25">
      <c r="A29" s="420"/>
      <c r="B29" s="420"/>
      <c r="C29" s="420"/>
      <c r="D29" s="493"/>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62.25" customHeight="1" x14ac:dyDescent="0.25">
      <c r="A30" s="420"/>
      <c r="B30" s="420"/>
      <c r="C30" s="420"/>
      <c r="D30" s="493"/>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29.25" customHeight="1" thickBot="1" x14ac:dyDescent="0.3">
      <c r="A31" s="420"/>
      <c r="B31" s="420"/>
      <c r="C31" s="420"/>
      <c r="D31" s="493"/>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42.75" customHeight="1" x14ac:dyDescent="0.2">
      <c r="A32" s="420"/>
      <c r="B32" s="420"/>
      <c r="C32" s="420"/>
      <c r="D32" s="493"/>
      <c r="E32" s="376" t="s">
        <v>44</v>
      </c>
      <c r="F32" s="378"/>
      <c r="G32" s="351">
        <v>3</v>
      </c>
      <c r="H32" s="354">
        <v>8</v>
      </c>
      <c r="I32" s="402"/>
      <c r="J32" s="357"/>
      <c r="K32" s="334" t="s">
        <v>70</v>
      </c>
      <c r="L32" s="337" t="s">
        <v>504</v>
      </c>
      <c r="M32" s="7" t="s">
        <v>349</v>
      </c>
      <c r="N32" s="340" t="s">
        <v>98</v>
      </c>
      <c r="O32" s="30">
        <v>6</v>
      </c>
      <c r="P32" s="343">
        <f>((O32*0.6)+(O33*0.1)+(O34*0.1)+(O35*0.1)+(O36*0.1))</f>
        <v>5.2</v>
      </c>
      <c r="Q32" s="345">
        <v>2</v>
      </c>
      <c r="R32" s="348">
        <v>5</v>
      </c>
      <c r="S32" s="363">
        <f>P32*Q32*R32</f>
        <v>52</v>
      </c>
      <c r="T32" s="373" t="str">
        <f>+IF(S32&gt;100,"Riesgo_ INTOLERABLE",IF(AND(S32&gt;65,S32&lt;=100),"Riesgo_ IMPORTANTE",IF(AND(S32&gt;37,S32&lt;=65),"Riesgo_ MODERADO",IF(AND(S32&gt;16,S32&lt;=37),"Riesgo_ TOLERABLE",IF(AND(S32&gt;=15),"Riesgo_BAJO")))))</f>
        <v>Riesgo_ MODERADO</v>
      </c>
      <c r="U32" s="328">
        <f>G32/170*1</f>
        <v>1.7647058823529412E-2</v>
      </c>
      <c r="V32" s="369">
        <v>1</v>
      </c>
      <c r="W32" s="370">
        <f>S32*V32</f>
        <v>52</v>
      </c>
      <c r="X32" s="331" t="s">
        <v>126</v>
      </c>
      <c r="Y32" s="13" t="s">
        <v>26</v>
      </c>
      <c r="Z32" s="4" t="s">
        <v>100</v>
      </c>
      <c r="AA32" s="13" t="s">
        <v>26</v>
      </c>
      <c r="AB32" s="110"/>
    </row>
    <row r="33" spans="1:28" s="109" customFormat="1" ht="24" customHeight="1" x14ac:dyDescent="0.25">
      <c r="A33" s="420"/>
      <c r="B33" s="420"/>
      <c r="C33" s="420"/>
      <c r="D33" s="493"/>
      <c r="E33" s="377"/>
      <c r="F33" s="379"/>
      <c r="G33" s="352"/>
      <c r="H33" s="355"/>
      <c r="I33" s="402"/>
      <c r="J33" s="358"/>
      <c r="K33" s="335"/>
      <c r="L33" s="383"/>
      <c r="M33" s="8" t="s">
        <v>62</v>
      </c>
      <c r="N33" s="341"/>
      <c r="O33" s="10">
        <v>1</v>
      </c>
      <c r="P33" s="343"/>
      <c r="Q33" s="346"/>
      <c r="R33" s="349"/>
      <c r="S33" s="364"/>
      <c r="T33" s="374"/>
      <c r="U33" s="329"/>
      <c r="V33" s="329"/>
      <c r="W33" s="371"/>
      <c r="X33" s="332"/>
      <c r="Y33" s="11" t="s">
        <v>27</v>
      </c>
      <c r="Z33" s="3" t="s">
        <v>100</v>
      </c>
      <c r="AA33" s="11" t="s">
        <v>27</v>
      </c>
      <c r="AB33" s="29"/>
    </row>
    <row r="34" spans="1:28" s="109" customFormat="1" ht="37.5" customHeight="1" x14ac:dyDescent="0.25">
      <c r="A34" s="420"/>
      <c r="B34" s="420"/>
      <c r="C34" s="420"/>
      <c r="D34" s="493"/>
      <c r="E34" s="377"/>
      <c r="F34" s="379"/>
      <c r="G34" s="352"/>
      <c r="H34" s="355"/>
      <c r="I34" s="402"/>
      <c r="J34" s="358"/>
      <c r="K34" s="335"/>
      <c r="L34" s="383"/>
      <c r="M34" s="8" t="s">
        <v>72</v>
      </c>
      <c r="N34" s="341"/>
      <c r="O34" s="10">
        <v>6</v>
      </c>
      <c r="P34" s="343"/>
      <c r="Q34" s="346"/>
      <c r="R34" s="349"/>
      <c r="S34" s="364"/>
      <c r="T34" s="374"/>
      <c r="U34" s="329"/>
      <c r="V34" s="329"/>
      <c r="W34" s="371"/>
      <c r="X34" s="332"/>
      <c r="Y34" s="11" t="s">
        <v>4</v>
      </c>
      <c r="Z34" s="31" t="s">
        <v>348</v>
      </c>
      <c r="AA34" s="11" t="s">
        <v>36</v>
      </c>
      <c r="AB34" s="32" t="s">
        <v>347</v>
      </c>
    </row>
    <row r="35" spans="1:28" s="109" customFormat="1" ht="63" customHeight="1" x14ac:dyDescent="0.25">
      <c r="A35" s="420"/>
      <c r="B35" s="420"/>
      <c r="C35" s="420"/>
      <c r="D35" s="493"/>
      <c r="E35" s="377"/>
      <c r="F35" s="379"/>
      <c r="G35" s="352"/>
      <c r="H35" s="355"/>
      <c r="I35" s="402"/>
      <c r="J35" s="358"/>
      <c r="K35" s="335"/>
      <c r="L35" s="383"/>
      <c r="M35" s="8" t="s">
        <v>73</v>
      </c>
      <c r="N35" s="341"/>
      <c r="O35" s="10">
        <v>4</v>
      </c>
      <c r="P35" s="343"/>
      <c r="Q35" s="346"/>
      <c r="R35" s="349"/>
      <c r="S35" s="364"/>
      <c r="T35" s="374"/>
      <c r="U35" s="329"/>
      <c r="V35" s="329"/>
      <c r="W35" s="371"/>
      <c r="X35" s="332"/>
      <c r="Y35" s="11" t="s">
        <v>28</v>
      </c>
      <c r="Z35" s="44" t="s">
        <v>100</v>
      </c>
      <c r="AA35" s="11" t="s">
        <v>28</v>
      </c>
      <c r="AB35" s="32" t="s">
        <v>416</v>
      </c>
    </row>
    <row r="36" spans="1:28" s="109" customFormat="1" ht="40.5" customHeight="1" thickBot="1" x14ac:dyDescent="0.3">
      <c r="A36" s="420"/>
      <c r="B36" s="420"/>
      <c r="C36" s="420"/>
      <c r="D36" s="493"/>
      <c r="E36" s="377"/>
      <c r="F36" s="379"/>
      <c r="G36" s="352"/>
      <c r="H36" s="355"/>
      <c r="I36" s="403"/>
      <c r="J36" s="380"/>
      <c r="K36" s="336"/>
      <c r="L36" s="384"/>
      <c r="M36" s="9" t="s">
        <v>345</v>
      </c>
      <c r="N36" s="342"/>
      <c r="O36" s="33">
        <v>5</v>
      </c>
      <c r="P36" s="344"/>
      <c r="Q36" s="347"/>
      <c r="R36" s="350"/>
      <c r="S36" s="365"/>
      <c r="T36" s="375"/>
      <c r="U36" s="330"/>
      <c r="V36" s="330"/>
      <c r="W36" s="372"/>
      <c r="X36" s="333"/>
      <c r="Y36" s="14" t="s">
        <v>29</v>
      </c>
      <c r="Z36" s="39" t="s">
        <v>100</v>
      </c>
      <c r="AA36" s="14" t="s">
        <v>29</v>
      </c>
      <c r="AB36" s="35" t="s">
        <v>103</v>
      </c>
    </row>
    <row r="37" spans="1:28" s="109" customFormat="1" ht="40.5" customHeight="1" x14ac:dyDescent="0.2">
      <c r="A37" s="420"/>
      <c r="B37" s="420"/>
      <c r="C37" s="420"/>
      <c r="D37" s="493"/>
      <c r="E37" s="191"/>
      <c r="F37" s="192"/>
      <c r="G37" s="189"/>
      <c r="H37" s="190"/>
      <c r="I37" s="193"/>
      <c r="J37" s="503"/>
      <c r="K37" s="504" t="s">
        <v>669</v>
      </c>
      <c r="L37" s="505" t="s">
        <v>702</v>
      </c>
      <c r="M37" s="8" t="s">
        <v>671</v>
      </c>
      <c r="N37" s="506" t="s">
        <v>98</v>
      </c>
      <c r="O37" s="207">
        <v>6</v>
      </c>
      <c r="P37" s="507">
        <f>((O37*0.6)+(O38*0.1)+(O39*0.1)+(O40*0.1)+(O41*0.1))</f>
        <v>4.6000000000000005</v>
      </c>
      <c r="Q37" s="508">
        <v>4</v>
      </c>
      <c r="R37" s="501">
        <v>6</v>
      </c>
      <c r="S37" s="364">
        <f>P37*Q37*R37</f>
        <v>110.4</v>
      </c>
      <c r="T37" s="644" t="s">
        <v>563</v>
      </c>
      <c r="U37" s="679">
        <v>0.38301886792452833</v>
      </c>
      <c r="V37" s="676">
        <v>1</v>
      </c>
      <c r="W37" s="647">
        <v>190.8</v>
      </c>
      <c r="X37" s="641" t="s">
        <v>118</v>
      </c>
      <c r="Y37" s="11" t="s">
        <v>26</v>
      </c>
      <c r="Z37" s="209" t="s">
        <v>100</v>
      </c>
      <c r="AA37" s="11" t="s">
        <v>26</v>
      </c>
      <c r="AB37" s="228"/>
    </row>
    <row r="38" spans="1:28" s="109" customFormat="1" ht="40.5" customHeight="1" x14ac:dyDescent="0.25">
      <c r="A38" s="420"/>
      <c r="B38" s="420"/>
      <c r="C38" s="420"/>
      <c r="D38" s="493"/>
      <c r="E38" s="191"/>
      <c r="F38" s="192"/>
      <c r="G38" s="189"/>
      <c r="H38" s="190"/>
      <c r="I38" s="193"/>
      <c r="J38" s="503"/>
      <c r="K38" s="504"/>
      <c r="L38" s="505"/>
      <c r="M38" s="8" t="s">
        <v>62</v>
      </c>
      <c r="N38" s="506"/>
      <c r="O38" s="10">
        <v>2</v>
      </c>
      <c r="P38" s="507"/>
      <c r="Q38" s="509"/>
      <c r="R38" s="502"/>
      <c r="S38" s="364"/>
      <c r="T38" s="645"/>
      <c r="U38" s="677"/>
      <c r="V38" s="677"/>
      <c r="W38" s="648"/>
      <c r="X38" s="642"/>
      <c r="Y38" s="11" t="s">
        <v>27</v>
      </c>
      <c r="Z38" s="209" t="s">
        <v>100</v>
      </c>
      <c r="AA38" s="11" t="s">
        <v>27</v>
      </c>
      <c r="AB38" s="229"/>
    </row>
    <row r="39" spans="1:28" s="109" customFormat="1" ht="40.5" customHeight="1" x14ac:dyDescent="0.25">
      <c r="A39" s="420"/>
      <c r="B39" s="420"/>
      <c r="C39" s="420"/>
      <c r="D39" s="493"/>
      <c r="E39" s="191"/>
      <c r="F39" s="192"/>
      <c r="G39" s="189"/>
      <c r="H39" s="190"/>
      <c r="I39" s="193"/>
      <c r="J39" s="503"/>
      <c r="K39" s="504"/>
      <c r="L39" s="505"/>
      <c r="M39" s="8" t="s">
        <v>642</v>
      </c>
      <c r="N39" s="506"/>
      <c r="O39" s="10">
        <v>4</v>
      </c>
      <c r="P39" s="507"/>
      <c r="Q39" s="509"/>
      <c r="R39" s="502"/>
      <c r="S39" s="364"/>
      <c r="T39" s="645"/>
      <c r="U39" s="677"/>
      <c r="V39" s="677"/>
      <c r="W39" s="648"/>
      <c r="X39" s="642"/>
      <c r="Y39" s="11" t="s">
        <v>4</v>
      </c>
      <c r="Z39" s="210" t="s">
        <v>675</v>
      </c>
      <c r="AA39" s="11" t="s">
        <v>36</v>
      </c>
      <c r="AB39" s="210" t="s">
        <v>703</v>
      </c>
    </row>
    <row r="40" spans="1:28" s="109" customFormat="1" ht="40.5" customHeight="1" x14ac:dyDescent="0.25">
      <c r="A40" s="420"/>
      <c r="B40" s="420"/>
      <c r="C40" s="420"/>
      <c r="D40" s="493"/>
      <c r="E40" s="191"/>
      <c r="F40" s="192"/>
      <c r="G40" s="189"/>
      <c r="H40" s="190"/>
      <c r="I40" s="193"/>
      <c r="J40" s="503"/>
      <c r="K40" s="504"/>
      <c r="L40" s="505"/>
      <c r="M40" s="8" t="s">
        <v>643</v>
      </c>
      <c r="N40" s="506"/>
      <c r="O40" s="10">
        <v>2</v>
      </c>
      <c r="P40" s="507"/>
      <c r="Q40" s="509"/>
      <c r="R40" s="502"/>
      <c r="S40" s="364"/>
      <c r="T40" s="645"/>
      <c r="U40" s="677"/>
      <c r="V40" s="677"/>
      <c r="W40" s="648"/>
      <c r="X40" s="642"/>
      <c r="Y40" s="11" t="s">
        <v>28</v>
      </c>
      <c r="Z40" s="210" t="s">
        <v>673</v>
      </c>
      <c r="AA40" s="11" t="s">
        <v>28</v>
      </c>
      <c r="AB40" s="210" t="s">
        <v>689</v>
      </c>
    </row>
    <row r="41" spans="1:28" s="109" customFormat="1" ht="61.15" customHeight="1" thickBot="1" x14ac:dyDescent="0.3">
      <c r="A41" s="420"/>
      <c r="B41" s="420"/>
      <c r="C41" s="420"/>
      <c r="D41" s="493"/>
      <c r="E41" s="191"/>
      <c r="F41" s="192"/>
      <c r="G41" s="189"/>
      <c r="H41" s="190"/>
      <c r="I41" s="193"/>
      <c r="J41" s="503"/>
      <c r="K41" s="504"/>
      <c r="L41" s="505"/>
      <c r="M41" s="8" t="s">
        <v>672</v>
      </c>
      <c r="N41" s="506"/>
      <c r="O41" s="10">
        <v>2</v>
      </c>
      <c r="P41" s="507"/>
      <c r="Q41" s="509"/>
      <c r="R41" s="502"/>
      <c r="S41" s="364"/>
      <c r="T41" s="646"/>
      <c r="U41" s="678"/>
      <c r="V41" s="678"/>
      <c r="W41" s="649"/>
      <c r="X41" s="643"/>
      <c r="Y41" s="11" t="s">
        <v>29</v>
      </c>
      <c r="Z41" s="210" t="s">
        <v>100</v>
      </c>
      <c r="AA41" s="11" t="s">
        <v>29</v>
      </c>
      <c r="AB41" s="210" t="s">
        <v>704</v>
      </c>
    </row>
    <row r="42" spans="1:28" s="109" customFormat="1" ht="22.5" customHeight="1" x14ac:dyDescent="0.2">
      <c r="A42" s="420"/>
      <c r="B42" s="420"/>
      <c r="C42" s="420"/>
      <c r="D42" s="493"/>
      <c r="E42" s="376" t="s">
        <v>44</v>
      </c>
      <c r="F42" s="378"/>
      <c r="G42" s="351">
        <v>3</v>
      </c>
      <c r="H42" s="354">
        <v>8</v>
      </c>
      <c r="I42" s="388"/>
      <c r="J42" s="357"/>
      <c r="K42" s="334" t="s">
        <v>47</v>
      </c>
      <c r="L42" s="337" t="s">
        <v>505</v>
      </c>
      <c r="M42" s="7" t="s">
        <v>342</v>
      </c>
      <c r="N42" s="340" t="s">
        <v>98</v>
      </c>
      <c r="O42" s="30">
        <v>1</v>
      </c>
      <c r="P42" s="343">
        <f>((O42*0.6)+(O43*0.1)+(O44*0.1)+(O45*0.1)+(O46*0.1))</f>
        <v>0.99999999999999989</v>
      </c>
      <c r="Q42" s="345">
        <v>2</v>
      </c>
      <c r="R42" s="348">
        <v>5</v>
      </c>
      <c r="S42" s="363">
        <f>P42*Q42*R42</f>
        <v>9.9999999999999982</v>
      </c>
      <c r="T42" s="385" t="s">
        <v>122</v>
      </c>
      <c r="U42" s="328">
        <f>G42/170*1</f>
        <v>1.7647058823529412E-2</v>
      </c>
      <c r="V42" s="369">
        <v>1</v>
      </c>
      <c r="W42" s="370">
        <f>S42*V42</f>
        <v>9.9999999999999982</v>
      </c>
      <c r="X42" s="331" t="str">
        <f>+IF(W42&gt;=500,"ALTO",IF(AND(W42&gt;325,W42&lt;=499),"MEDIO",IF(AND(W42&gt;1,W42&lt;=324),"BAJO",)))</f>
        <v>BAJO</v>
      </c>
      <c r="Y42" s="13" t="s">
        <v>26</v>
      </c>
      <c r="Z42" s="4" t="s">
        <v>100</v>
      </c>
      <c r="AA42" s="13" t="s">
        <v>26</v>
      </c>
      <c r="AB42" s="110"/>
    </row>
    <row r="43" spans="1:28" s="109" customFormat="1" ht="15.75" customHeight="1" x14ac:dyDescent="0.25">
      <c r="A43" s="420"/>
      <c r="B43" s="420"/>
      <c r="C43" s="420"/>
      <c r="D43" s="493"/>
      <c r="E43" s="377"/>
      <c r="F43" s="379"/>
      <c r="G43" s="352"/>
      <c r="H43" s="355"/>
      <c r="I43" s="389"/>
      <c r="J43" s="358"/>
      <c r="K43" s="335"/>
      <c r="L43" s="383"/>
      <c r="M43" s="8" t="s">
        <v>94</v>
      </c>
      <c r="N43" s="341"/>
      <c r="O43" s="10">
        <v>1</v>
      </c>
      <c r="P43" s="343"/>
      <c r="Q43" s="346"/>
      <c r="R43" s="349"/>
      <c r="S43" s="364"/>
      <c r="T43" s="386"/>
      <c r="U43" s="329"/>
      <c r="V43" s="329"/>
      <c r="W43" s="371"/>
      <c r="X43" s="332"/>
      <c r="Y43" s="11" t="s">
        <v>27</v>
      </c>
      <c r="Z43" s="3" t="s">
        <v>100</v>
      </c>
      <c r="AA43" s="11" t="s">
        <v>27</v>
      </c>
      <c r="AB43" s="29"/>
    </row>
    <row r="44" spans="1:28" s="109" customFormat="1" ht="27" x14ac:dyDescent="0.25">
      <c r="A44" s="420"/>
      <c r="B44" s="420"/>
      <c r="C44" s="420"/>
      <c r="D44" s="493"/>
      <c r="E44" s="377"/>
      <c r="F44" s="379"/>
      <c r="G44" s="352"/>
      <c r="H44" s="355"/>
      <c r="I44" s="389"/>
      <c r="J44" s="358"/>
      <c r="K44" s="335"/>
      <c r="L44" s="383"/>
      <c r="M44" s="8" t="s">
        <v>341</v>
      </c>
      <c r="N44" s="341"/>
      <c r="O44" s="10">
        <v>1</v>
      </c>
      <c r="P44" s="343"/>
      <c r="Q44" s="346"/>
      <c r="R44" s="349"/>
      <c r="S44" s="364"/>
      <c r="T44" s="386"/>
      <c r="U44" s="329"/>
      <c r="V44" s="329"/>
      <c r="W44" s="371"/>
      <c r="X44" s="332"/>
      <c r="Y44" s="11" t="s">
        <v>4</v>
      </c>
      <c r="Z44" s="31" t="s">
        <v>100</v>
      </c>
      <c r="AA44" s="11" t="s">
        <v>36</v>
      </c>
      <c r="AB44" s="32"/>
    </row>
    <row r="45" spans="1:28" s="109" customFormat="1" ht="54" x14ac:dyDescent="0.25">
      <c r="A45" s="420"/>
      <c r="B45" s="420"/>
      <c r="C45" s="420"/>
      <c r="D45" s="493"/>
      <c r="E45" s="377"/>
      <c r="F45" s="379"/>
      <c r="G45" s="352"/>
      <c r="H45" s="355"/>
      <c r="I45" s="389"/>
      <c r="J45" s="358"/>
      <c r="K45" s="335"/>
      <c r="L45" s="383"/>
      <c r="M45" s="8" t="s">
        <v>55</v>
      </c>
      <c r="N45" s="341"/>
      <c r="O45" s="10">
        <v>1</v>
      </c>
      <c r="P45" s="343"/>
      <c r="Q45" s="346"/>
      <c r="R45" s="349"/>
      <c r="S45" s="364"/>
      <c r="T45" s="386"/>
      <c r="U45" s="329"/>
      <c r="V45" s="329"/>
      <c r="W45" s="371"/>
      <c r="X45" s="332"/>
      <c r="Y45" s="11" t="s">
        <v>28</v>
      </c>
      <c r="Z45" s="31" t="s">
        <v>339</v>
      </c>
      <c r="AA45" s="11" t="s">
        <v>28</v>
      </c>
      <c r="AB45" s="32" t="s">
        <v>127</v>
      </c>
    </row>
    <row r="46" spans="1:28" s="109" customFormat="1" ht="45.75" thickBot="1" x14ac:dyDescent="0.3">
      <c r="A46" s="420"/>
      <c r="B46" s="420"/>
      <c r="C46" s="420"/>
      <c r="D46" s="493"/>
      <c r="E46" s="377"/>
      <c r="F46" s="379"/>
      <c r="G46" s="352"/>
      <c r="H46" s="355"/>
      <c r="I46" s="389"/>
      <c r="J46" s="380"/>
      <c r="K46" s="336"/>
      <c r="L46" s="384"/>
      <c r="M46" s="9" t="s">
        <v>338</v>
      </c>
      <c r="N46" s="342"/>
      <c r="O46" s="33">
        <v>1</v>
      </c>
      <c r="P46" s="344"/>
      <c r="Q46" s="347"/>
      <c r="R46" s="350"/>
      <c r="S46" s="365"/>
      <c r="T46" s="387"/>
      <c r="U46" s="330"/>
      <c r="V46" s="330"/>
      <c r="W46" s="372"/>
      <c r="X46" s="333"/>
      <c r="Y46" s="14" t="s">
        <v>29</v>
      </c>
      <c r="Z46" s="45" t="s">
        <v>417</v>
      </c>
      <c r="AA46" s="14" t="s">
        <v>29</v>
      </c>
      <c r="AB46" s="35" t="s">
        <v>498</v>
      </c>
    </row>
    <row r="47" spans="1:28" s="109" customFormat="1" ht="22.5" customHeight="1" x14ac:dyDescent="0.2">
      <c r="A47" s="420"/>
      <c r="B47" s="420"/>
      <c r="C47" s="420"/>
      <c r="D47" s="493"/>
      <c r="E47" s="376" t="s">
        <v>44</v>
      </c>
      <c r="F47" s="378"/>
      <c r="G47" s="351">
        <v>3</v>
      </c>
      <c r="H47" s="354">
        <v>8</v>
      </c>
      <c r="I47" s="389"/>
      <c r="J47" s="357"/>
      <c r="K47" s="334" t="s">
        <v>82</v>
      </c>
      <c r="L47" s="337" t="s">
        <v>379</v>
      </c>
      <c r="M47" s="7" t="s">
        <v>336</v>
      </c>
      <c r="N47" s="340" t="s">
        <v>98</v>
      </c>
      <c r="O47" s="30">
        <v>2</v>
      </c>
      <c r="P47" s="343">
        <f>((O47*0.6)+(O48*0.1)+(O49*0.1)+(O50*0.1)+(O51*0.1))</f>
        <v>1.7000000000000002</v>
      </c>
      <c r="Q47" s="345">
        <v>2</v>
      </c>
      <c r="R47" s="348">
        <v>5</v>
      </c>
      <c r="S47" s="363">
        <f>P47*Q47*R47</f>
        <v>17</v>
      </c>
      <c r="T47" s="366" t="str">
        <f>+IF(S47&gt;100,"Riesgo_ INTOLERABLE",IF(AND(S47&gt;65,S47&lt;=100),"Riesgo_ IMPORTANTE",IF(AND(S47&gt;37,S47&lt;=65),"Riesgo_ MODERADO",IF(AND(S47&gt;16,S47&lt;=37),"Riesgo_ TOLERABLE",IF(AND(S47&gt;=15),"Riesgo_BAJO")))))</f>
        <v>Riesgo_ TOLERABLE</v>
      </c>
      <c r="U47" s="328">
        <f>G47/170*1</f>
        <v>1.7647058823529412E-2</v>
      </c>
      <c r="V47" s="369">
        <v>1</v>
      </c>
      <c r="W47" s="370">
        <f>S47*V47</f>
        <v>17</v>
      </c>
      <c r="X47" s="331" t="str">
        <f>+IF(W47&gt;=500,"ALTO",IF(AND(W47&gt;325,W47&lt;=499),"MEDIO",IF(AND(W47&gt;1,W47&lt;=324),"BAJO",)))</f>
        <v>BAJO</v>
      </c>
      <c r="Y47" s="13" t="s">
        <v>26</v>
      </c>
      <c r="Z47" s="4" t="s">
        <v>100</v>
      </c>
      <c r="AA47" s="13" t="s">
        <v>26</v>
      </c>
      <c r="AB47" s="110"/>
    </row>
    <row r="48" spans="1:28" s="109" customFormat="1" ht="15.75" customHeight="1" x14ac:dyDescent="0.25">
      <c r="A48" s="420"/>
      <c r="B48" s="420"/>
      <c r="C48" s="420"/>
      <c r="D48" s="493"/>
      <c r="E48" s="377"/>
      <c r="F48" s="379"/>
      <c r="G48" s="352"/>
      <c r="H48" s="355"/>
      <c r="I48" s="389"/>
      <c r="J48" s="358"/>
      <c r="K48" s="335"/>
      <c r="L48" s="383"/>
      <c r="M48" s="8" t="s">
        <v>60</v>
      </c>
      <c r="N48" s="341"/>
      <c r="O48" s="10">
        <v>1</v>
      </c>
      <c r="P48" s="343"/>
      <c r="Q48" s="346"/>
      <c r="R48" s="349"/>
      <c r="S48" s="364"/>
      <c r="T48" s="367"/>
      <c r="U48" s="329"/>
      <c r="V48" s="329"/>
      <c r="W48" s="371"/>
      <c r="X48" s="332"/>
      <c r="Y48" s="11" t="s">
        <v>27</v>
      </c>
      <c r="Z48" s="3" t="s">
        <v>100</v>
      </c>
      <c r="AA48" s="11" t="s">
        <v>27</v>
      </c>
      <c r="AB48" s="29"/>
    </row>
    <row r="49" spans="1:28" s="109" customFormat="1" ht="27" x14ac:dyDescent="0.25">
      <c r="A49" s="420"/>
      <c r="B49" s="420"/>
      <c r="C49" s="420"/>
      <c r="D49" s="493"/>
      <c r="E49" s="377"/>
      <c r="F49" s="379"/>
      <c r="G49" s="352"/>
      <c r="H49" s="355"/>
      <c r="I49" s="389"/>
      <c r="J49" s="358"/>
      <c r="K49" s="335"/>
      <c r="L49" s="383"/>
      <c r="M49" s="8" t="s">
        <v>335</v>
      </c>
      <c r="N49" s="341"/>
      <c r="O49" s="10">
        <v>1</v>
      </c>
      <c r="P49" s="343"/>
      <c r="Q49" s="346"/>
      <c r="R49" s="349"/>
      <c r="S49" s="364"/>
      <c r="T49" s="367"/>
      <c r="U49" s="329"/>
      <c r="V49" s="329"/>
      <c r="W49" s="371"/>
      <c r="X49" s="332"/>
      <c r="Y49" s="11" t="s">
        <v>4</v>
      </c>
      <c r="Z49" s="111" t="s">
        <v>100</v>
      </c>
      <c r="AA49" s="11" t="s">
        <v>36</v>
      </c>
      <c r="AB49" s="32"/>
    </row>
    <row r="50" spans="1:28" s="109" customFormat="1" ht="54" x14ac:dyDescent="0.25">
      <c r="A50" s="420"/>
      <c r="B50" s="420"/>
      <c r="C50" s="420"/>
      <c r="D50" s="493"/>
      <c r="E50" s="377"/>
      <c r="F50" s="379"/>
      <c r="G50" s="352"/>
      <c r="H50" s="355"/>
      <c r="I50" s="389"/>
      <c r="J50" s="358"/>
      <c r="K50" s="335"/>
      <c r="L50" s="383"/>
      <c r="M50" s="8" t="s">
        <v>55</v>
      </c>
      <c r="N50" s="341"/>
      <c r="O50" s="10">
        <v>1</v>
      </c>
      <c r="P50" s="343"/>
      <c r="Q50" s="346"/>
      <c r="R50" s="349"/>
      <c r="S50" s="364"/>
      <c r="T50" s="367"/>
      <c r="U50" s="329"/>
      <c r="V50" s="329"/>
      <c r="W50" s="371"/>
      <c r="X50" s="332"/>
      <c r="Y50" s="11" t="s">
        <v>28</v>
      </c>
      <c r="Z50" s="31" t="s">
        <v>334</v>
      </c>
      <c r="AA50" s="11" t="s">
        <v>28</v>
      </c>
      <c r="AB50" s="32" t="s">
        <v>333</v>
      </c>
    </row>
    <row r="51" spans="1:28" s="109" customFormat="1" ht="45.75" thickBot="1" x14ac:dyDescent="0.3">
      <c r="A51" s="420"/>
      <c r="B51" s="420"/>
      <c r="C51" s="420"/>
      <c r="D51" s="493"/>
      <c r="E51" s="377"/>
      <c r="F51" s="379"/>
      <c r="G51" s="352"/>
      <c r="H51" s="355"/>
      <c r="I51" s="389"/>
      <c r="J51" s="380"/>
      <c r="K51" s="336"/>
      <c r="L51" s="384"/>
      <c r="M51" s="9" t="s">
        <v>57</v>
      </c>
      <c r="N51" s="342"/>
      <c r="O51" s="33">
        <v>2</v>
      </c>
      <c r="P51" s="344"/>
      <c r="Q51" s="347"/>
      <c r="R51" s="350"/>
      <c r="S51" s="365"/>
      <c r="T51" s="368"/>
      <c r="U51" s="330"/>
      <c r="V51" s="330"/>
      <c r="W51" s="372"/>
      <c r="X51" s="333"/>
      <c r="Y51" s="14" t="s">
        <v>29</v>
      </c>
      <c r="Z51" s="45" t="s">
        <v>417</v>
      </c>
      <c r="AA51" s="14" t="s">
        <v>29</v>
      </c>
      <c r="AB51" s="35" t="s">
        <v>498</v>
      </c>
    </row>
    <row r="52" spans="1:28" s="109" customFormat="1" ht="45" x14ac:dyDescent="0.2">
      <c r="A52" s="420"/>
      <c r="B52" s="420"/>
      <c r="C52" s="420"/>
      <c r="D52" s="493"/>
      <c r="E52" s="376" t="s">
        <v>44</v>
      </c>
      <c r="F52" s="378"/>
      <c r="G52" s="351">
        <v>3</v>
      </c>
      <c r="H52" s="354">
        <v>8</v>
      </c>
      <c r="I52" s="389"/>
      <c r="J52" s="357"/>
      <c r="K52" s="334" t="s">
        <v>92</v>
      </c>
      <c r="L52" s="381" t="s">
        <v>499</v>
      </c>
      <c r="M52" s="7" t="s">
        <v>96</v>
      </c>
      <c r="N52" s="340" t="s">
        <v>98</v>
      </c>
      <c r="O52" s="30">
        <v>3</v>
      </c>
      <c r="P52" s="343">
        <f>((O52*0.6)+(O53*0.1)+(O54*0.1)+(O55*0.1)+(O56*0.1))</f>
        <v>2.6</v>
      </c>
      <c r="Q52" s="345">
        <v>3</v>
      </c>
      <c r="R52" s="348">
        <v>5</v>
      </c>
      <c r="S52" s="363">
        <f>P52*Q52*R52</f>
        <v>39</v>
      </c>
      <c r="T52" s="373" t="str">
        <f>+IF(S52&gt;100,"Riesgo_ INTOLERABLE",IF(AND(S52&gt;65,S52&lt;=100),"Riesgo_ IMPORTANTE",IF(AND(S52&gt;37,S52&lt;=65),"Riesgo_ MODERADO",IF(AND(S52&gt;16,S52&lt;=37),"Riesgo_ TOLERABLE",IF(AND(S52&gt;=15),"Riesgo_BAJO")))))</f>
        <v>Riesgo_ MODERADO</v>
      </c>
      <c r="U52" s="328">
        <f>G52/170*1</f>
        <v>1.7647058823529412E-2</v>
      </c>
      <c r="V52" s="369">
        <v>1</v>
      </c>
      <c r="W52" s="370">
        <f>S52*V52</f>
        <v>39</v>
      </c>
      <c r="X52" s="331" t="str">
        <f>+IF(W52&gt;=500,"ALTO",IF(AND(W52&gt;325,W52&lt;=499),"MEDIO",IF(AND(W52&gt;1,W52&lt;=324),"BAJO",)))</f>
        <v>BAJO</v>
      </c>
      <c r="Y52" s="13" t="s">
        <v>26</v>
      </c>
      <c r="Z52" s="4" t="s">
        <v>100</v>
      </c>
      <c r="AA52" s="13" t="s">
        <v>26</v>
      </c>
      <c r="AB52" s="110"/>
    </row>
    <row r="53" spans="1:28" s="109" customFormat="1" ht="15.75" x14ac:dyDescent="0.25">
      <c r="A53" s="420"/>
      <c r="B53" s="420"/>
      <c r="C53" s="420"/>
      <c r="D53" s="493"/>
      <c r="E53" s="377"/>
      <c r="F53" s="379"/>
      <c r="G53" s="352"/>
      <c r="H53" s="355"/>
      <c r="I53" s="389"/>
      <c r="J53" s="358"/>
      <c r="K53" s="335"/>
      <c r="L53" s="381"/>
      <c r="M53" s="8" t="s">
        <v>93</v>
      </c>
      <c r="N53" s="341"/>
      <c r="O53" s="10">
        <v>3</v>
      </c>
      <c r="P53" s="343"/>
      <c r="Q53" s="346"/>
      <c r="R53" s="349"/>
      <c r="S53" s="364"/>
      <c r="T53" s="374"/>
      <c r="U53" s="329"/>
      <c r="V53" s="329"/>
      <c r="W53" s="371"/>
      <c r="X53" s="332"/>
      <c r="Y53" s="11" t="s">
        <v>27</v>
      </c>
      <c r="Z53" s="3" t="s">
        <v>100</v>
      </c>
      <c r="AA53" s="11" t="s">
        <v>27</v>
      </c>
      <c r="AB53" s="29"/>
    </row>
    <row r="54" spans="1:28" s="109" customFormat="1" ht="27" x14ac:dyDescent="0.25">
      <c r="A54" s="420"/>
      <c r="B54" s="420"/>
      <c r="C54" s="420"/>
      <c r="D54" s="493"/>
      <c r="E54" s="377"/>
      <c r="F54" s="379"/>
      <c r="G54" s="352"/>
      <c r="H54" s="355"/>
      <c r="I54" s="389"/>
      <c r="J54" s="358"/>
      <c r="K54" s="335"/>
      <c r="L54" s="381"/>
      <c r="M54" s="8" t="s">
        <v>76</v>
      </c>
      <c r="N54" s="341"/>
      <c r="O54" s="10">
        <v>2</v>
      </c>
      <c r="P54" s="343"/>
      <c r="Q54" s="346"/>
      <c r="R54" s="349"/>
      <c r="S54" s="364"/>
      <c r="T54" s="374"/>
      <c r="U54" s="329"/>
      <c r="V54" s="329"/>
      <c r="W54" s="371"/>
      <c r="X54" s="332"/>
      <c r="Y54" s="11" t="s">
        <v>4</v>
      </c>
      <c r="Z54" s="31" t="s">
        <v>329</v>
      </c>
      <c r="AA54" s="11" t="s">
        <v>36</v>
      </c>
      <c r="AB54" s="43" t="s">
        <v>127</v>
      </c>
    </row>
    <row r="55" spans="1:28" s="109" customFormat="1" ht="54" x14ac:dyDescent="0.25">
      <c r="A55" s="420"/>
      <c r="B55" s="420"/>
      <c r="C55" s="420"/>
      <c r="D55" s="493"/>
      <c r="E55" s="377"/>
      <c r="F55" s="379"/>
      <c r="G55" s="352"/>
      <c r="H55" s="355"/>
      <c r="I55" s="389"/>
      <c r="J55" s="358"/>
      <c r="K55" s="335"/>
      <c r="L55" s="381"/>
      <c r="M55" s="8" t="s">
        <v>77</v>
      </c>
      <c r="N55" s="341"/>
      <c r="O55" s="10">
        <v>1</v>
      </c>
      <c r="P55" s="343"/>
      <c r="Q55" s="346"/>
      <c r="R55" s="349"/>
      <c r="S55" s="364"/>
      <c r="T55" s="374"/>
      <c r="U55" s="329"/>
      <c r="V55" s="329"/>
      <c r="W55" s="371"/>
      <c r="X55" s="332"/>
      <c r="Y55" s="11" t="s">
        <v>28</v>
      </c>
      <c r="Z55" s="31" t="s">
        <v>117</v>
      </c>
      <c r="AA55" s="11" t="s">
        <v>28</v>
      </c>
      <c r="AB55" s="32" t="s">
        <v>328</v>
      </c>
    </row>
    <row r="56" spans="1:28" s="109" customFormat="1" ht="45.75" thickBot="1" x14ac:dyDescent="0.3">
      <c r="A56" s="420"/>
      <c r="B56" s="420"/>
      <c r="C56" s="420"/>
      <c r="D56" s="493"/>
      <c r="E56" s="377"/>
      <c r="F56" s="379"/>
      <c r="G56" s="352"/>
      <c r="H56" s="355"/>
      <c r="I56" s="389"/>
      <c r="J56" s="380"/>
      <c r="K56" s="336"/>
      <c r="L56" s="382"/>
      <c r="M56" s="9" t="s">
        <v>57</v>
      </c>
      <c r="N56" s="342"/>
      <c r="O56" s="33">
        <v>2</v>
      </c>
      <c r="P56" s="344"/>
      <c r="Q56" s="347"/>
      <c r="R56" s="350"/>
      <c r="S56" s="365"/>
      <c r="T56" s="375"/>
      <c r="U56" s="330"/>
      <c r="V56" s="330"/>
      <c r="W56" s="372"/>
      <c r="X56" s="333"/>
      <c r="Y56" s="14" t="s">
        <v>29</v>
      </c>
      <c r="Z56" s="45" t="s">
        <v>100</v>
      </c>
      <c r="AA56" s="14" t="s">
        <v>29</v>
      </c>
      <c r="AB56" s="32" t="s">
        <v>116</v>
      </c>
    </row>
    <row r="57" spans="1:28" s="109" customFormat="1" ht="78.75" x14ac:dyDescent="0.2">
      <c r="A57" s="420"/>
      <c r="B57" s="420"/>
      <c r="C57" s="420"/>
      <c r="D57" s="493"/>
      <c r="E57" s="376" t="s">
        <v>44</v>
      </c>
      <c r="F57" s="378"/>
      <c r="G57" s="351">
        <v>3</v>
      </c>
      <c r="H57" s="354">
        <v>8</v>
      </c>
      <c r="I57" s="389"/>
      <c r="J57" s="357"/>
      <c r="K57" s="334" t="s">
        <v>51</v>
      </c>
      <c r="L57" s="337" t="s">
        <v>506</v>
      </c>
      <c r="M57" s="7" t="s">
        <v>325</v>
      </c>
      <c r="N57" s="340" t="s">
        <v>98</v>
      </c>
      <c r="O57" s="30">
        <v>5</v>
      </c>
      <c r="P57" s="343">
        <f>((O57*0.6)+(O58*0.1)+(O59*0.1)+(O60*0.1)+(O61*0.1))</f>
        <v>3.8000000000000003</v>
      </c>
      <c r="Q57" s="345">
        <v>2</v>
      </c>
      <c r="R57" s="348">
        <v>5</v>
      </c>
      <c r="S57" s="363">
        <f>P57*Q57*R57</f>
        <v>38</v>
      </c>
      <c r="T57" s="373" t="str">
        <f>+IF(S57&gt;100,"Riesgo_ INTOLERABLE",IF(AND(S57&gt;65,S57&lt;=100),"Riesgo_ IMPORTANTE",IF(AND(S57&gt;37,S57&lt;=65),"Riesgo_ MODERADO",IF(AND(S57&gt;16,S57&lt;=37),"Riesgo_ TOLERABLE",IF(AND(S57&gt;=15),"Riesgo_BAJO")))))</f>
        <v>Riesgo_ MODERADO</v>
      </c>
      <c r="U57" s="328">
        <f>G57/170*1</f>
        <v>1.7647058823529412E-2</v>
      </c>
      <c r="V57" s="369">
        <v>1</v>
      </c>
      <c r="W57" s="370">
        <f>S57*V57</f>
        <v>38</v>
      </c>
      <c r="X57" s="331" t="str">
        <f>+IF(W57&gt;=500,"ALTO",IF(AND(W57&gt;325,W57&lt;=499),"MEDIO",IF(AND(W57&gt;1,W57&lt;=324),"BAJO",)))</f>
        <v>BAJO</v>
      </c>
      <c r="Y57" s="13" t="s">
        <v>26</v>
      </c>
      <c r="Z57" s="3" t="s">
        <v>100</v>
      </c>
      <c r="AA57" s="11" t="s">
        <v>27</v>
      </c>
      <c r="AB57" s="29"/>
    </row>
    <row r="58" spans="1:28" s="109" customFormat="1" ht="56.25" x14ac:dyDescent="0.25">
      <c r="A58" s="420"/>
      <c r="B58" s="420"/>
      <c r="C58" s="420"/>
      <c r="D58" s="493"/>
      <c r="E58" s="377"/>
      <c r="F58" s="379"/>
      <c r="G58" s="352"/>
      <c r="H58" s="355"/>
      <c r="I58" s="389"/>
      <c r="J58" s="358"/>
      <c r="K58" s="335"/>
      <c r="L58" s="338"/>
      <c r="M58" s="8" t="s">
        <v>60</v>
      </c>
      <c r="N58" s="341"/>
      <c r="O58" s="10">
        <v>1</v>
      </c>
      <c r="P58" s="343"/>
      <c r="Q58" s="346"/>
      <c r="R58" s="349"/>
      <c r="S58" s="364"/>
      <c r="T58" s="374"/>
      <c r="U58" s="329"/>
      <c r="V58" s="329"/>
      <c r="W58" s="371"/>
      <c r="X58" s="332"/>
      <c r="Y58" s="11" t="s">
        <v>27</v>
      </c>
      <c r="Z58" s="38" t="s">
        <v>100</v>
      </c>
      <c r="AA58" s="11" t="s">
        <v>36</v>
      </c>
      <c r="AB58" s="32" t="s">
        <v>324</v>
      </c>
    </row>
    <row r="59" spans="1:28" s="109" customFormat="1" ht="54" x14ac:dyDescent="0.25">
      <c r="A59" s="420"/>
      <c r="B59" s="420"/>
      <c r="C59" s="420"/>
      <c r="D59" s="493"/>
      <c r="E59" s="377"/>
      <c r="F59" s="379"/>
      <c r="G59" s="352"/>
      <c r="H59" s="355"/>
      <c r="I59" s="389"/>
      <c r="J59" s="358"/>
      <c r="K59" s="335"/>
      <c r="L59" s="338"/>
      <c r="M59" s="8" t="s">
        <v>89</v>
      </c>
      <c r="N59" s="341"/>
      <c r="O59" s="10">
        <v>2</v>
      </c>
      <c r="P59" s="343"/>
      <c r="Q59" s="346"/>
      <c r="R59" s="349"/>
      <c r="S59" s="364"/>
      <c r="T59" s="374"/>
      <c r="U59" s="329"/>
      <c r="V59" s="329"/>
      <c r="W59" s="371"/>
      <c r="X59" s="332"/>
      <c r="Y59" s="11" t="s">
        <v>4</v>
      </c>
      <c r="Z59" s="38" t="s">
        <v>429</v>
      </c>
      <c r="AA59" s="11" t="s">
        <v>28</v>
      </c>
      <c r="AB59" s="32" t="s">
        <v>119</v>
      </c>
    </row>
    <row r="60" spans="1:28" s="109" customFormat="1" ht="54.75" thickBot="1" x14ac:dyDescent="0.3">
      <c r="A60" s="420"/>
      <c r="B60" s="420"/>
      <c r="C60" s="420"/>
      <c r="D60" s="493"/>
      <c r="E60" s="377"/>
      <c r="F60" s="379"/>
      <c r="G60" s="352"/>
      <c r="H60" s="355"/>
      <c r="I60" s="389"/>
      <c r="J60" s="358"/>
      <c r="K60" s="335"/>
      <c r="L60" s="338"/>
      <c r="M60" s="8" t="s">
        <v>323</v>
      </c>
      <c r="N60" s="341"/>
      <c r="O60" s="10">
        <v>1</v>
      </c>
      <c r="P60" s="343"/>
      <c r="Q60" s="346"/>
      <c r="R60" s="349"/>
      <c r="S60" s="364"/>
      <c r="T60" s="374"/>
      <c r="U60" s="329"/>
      <c r="V60" s="329"/>
      <c r="W60" s="371"/>
      <c r="X60" s="332"/>
      <c r="Y60" s="11" t="s">
        <v>28</v>
      </c>
      <c r="Z60" s="38" t="s">
        <v>100</v>
      </c>
      <c r="AA60" s="11" t="s">
        <v>29</v>
      </c>
      <c r="AB60" s="32" t="s">
        <v>124</v>
      </c>
    </row>
    <row r="61" spans="1:28" s="109" customFormat="1" ht="57" thickBot="1" x14ac:dyDescent="0.3">
      <c r="A61" s="420"/>
      <c r="B61" s="420"/>
      <c r="C61" s="420"/>
      <c r="D61" s="493"/>
      <c r="E61" s="377"/>
      <c r="F61" s="379"/>
      <c r="G61" s="352"/>
      <c r="H61" s="355"/>
      <c r="I61" s="389"/>
      <c r="J61" s="380"/>
      <c r="K61" s="336"/>
      <c r="L61" s="339"/>
      <c r="M61" s="9" t="s">
        <v>90</v>
      </c>
      <c r="N61" s="342"/>
      <c r="O61" s="33">
        <v>4</v>
      </c>
      <c r="P61" s="344"/>
      <c r="Q61" s="347"/>
      <c r="R61" s="350"/>
      <c r="S61" s="365"/>
      <c r="T61" s="375"/>
      <c r="U61" s="330"/>
      <c r="V61" s="330"/>
      <c r="W61" s="372"/>
      <c r="X61" s="333"/>
      <c r="Y61" s="14" t="s">
        <v>29</v>
      </c>
      <c r="Z61" s="4" t="s">
        <v>100</v>
      </c>
      <c r="AA61" s="13" t="s">
        <v>26</v>
      </c>
      <c r="AB61" s="110"/>
    </row>
    <row r="62" spans="1:28" s="109" customFormat="1" ht="33.75" x14ac:dyDescent="0.2">
      <c r="A62" s="420"/>
      <c r="B62" s="420"/>
      <c r="C62" s="420"/>
      <c r="D62" s="493"/>
      <c r="E62" s="376" t="s">
        <v>44</v>
      </c>
      <c r="F62" s="378"/>
      <c r="G62" s="351">
        <v>3</v>
      </c>
      <c r="H62" s="354">
        <v>8</v>
      </c>
      <c r="I62" s="389"/>
      <c r="J62" s="357"/>
      <c r="K62" s="334" t="s">
        <v>52</v>
      </c>
      <c r="L62" s="361" t="s">
        <v>507</v>
      </c>
      <c r="M62" s="7" t="s">
        <v>320</v>
      </c>
      <c r="N62" s="340" t="s">
        <v>98</v>
      </c>
      <c r="O62" s="30">
        <v>3</v>
      </c>
      <c r="P62" s="343">
        <f>((O62*0.6)+(O63*0.1)+(O64*0.1)+(O65*0.1)+(O66*0.1))</f>
        <v>2.5</v>
      </c>
      <c r="Q62" s="345">
        <v>3</v>
      </c>
      <c r="R62" s="348">
        <v>5</v>
      </c>
      <c r="S62" s="363">
        <f>P62*Q62*R62</f>
        <v>37.5</v>
      </c>
      <c r="T62" s="373" t="str">
        <f>+IF(S62&gt;100,"Riesgo_ INTOLERABLE",IF(AND(S62&gt;65,S62&lt;=100),"Riesgo_ IMPORTANTE",IF(AND(S62&gt;37,S62&lt;=65),"Riesgo_ MODERADO",IF(AND(S62&gt;16,S62&lt;=37),"Riesgo_ TOLERABLE",IF(AND(S62&gt;=15),"Riesgo_BAJO")))))</f>
        <v>Riesgo_ MODERADO</v>
      </c>
      <c r="U62" s="328">
        <f>G62/170*1</f>
        <v>1.7647058823529412E-2</v>
      </c>
      <c r="V62" s="369">
        <v>1</v>
      </c>
      <c r="W62" s="370">
        <f>S62*V62</f>
        <v>37.5</v>
      </c>
      <c r="X62" s="331" t="str">
        <f>+IF(W62&gt;=500,"ALTO",IF(AND(W62&gt;325,W62&lt;=499),"MEDIO",IF(AND(W62&gt;1,W62&lt;=324),"BAJO",)))</f>
        <v>BAJO</v>
      </c>
      <c r="Y62" s="13" t="s">
        <v>26</v>
      </c>
      <c r="Z62" s="3" t="s">
        <v>100</v>
      </c>
      <c r="AA62" s="11" t="s">
        <v>27</v>
      </c>
      <c r="AB62" s="29"/>
    </row>
    <row r="63" spans="1:28" s="109" customFormat="1" ht="45" x14ac:dyDescent="0.25">
      <c r="A63" s="420"/>
      <c r="B63" s="420"/>
      <c r="C63" s="420"/>
      <c r="D63" s="493"/>
      <c r="E63" s="377"/>
      <c r="F63" s="379"/>
      <c r="G63" s="352"/>
      <c r="H63" s="355"/>
      <c r="I63" s="389"/>
      <c r="J63" s="358"/>
      <c r="K63" s="335"/>
      <c r="L63" s="338"/>
      <c r="M63" s="8" t="s">
        <v>60</v>
      </c>
      <c r="N63" s="341"/>
      <c r="O63" s="10">
        <v>1</v>
      </c>
      <c r="P63" s="343"/>
      <c r="Q63" s="346"/>
      <c r="R63" s="349"/>
      <c r="S63" s="364"/>
      <c r="T63" s="374"/>
      <c r="U63" s="329"/>
      <c r="V63" s="329"/>
      <c r="W63" s="371"/>
      <c r="X63" s="332"/>
      <c r="Y63" s="11" t="s">
        <v>27</v>
      </c>
      <c r="Z63" s="38" t="s">
        <v>100</v>
      </c>
      <c r="AA63" s="11" t="s">
        <v>36</v>
      </c>
      <c r="AB63" s="32" t="s">
        <v>319</v>
      </c>
    </row>
    <row r="64" spans="1:28" s="109" customFormat="1" ht="56.25" x14ac:dyDescent="0.25">
      <c r="A64" s="420"/>
      <c r="B64" s="420"/>
      <c r="C64" s="420"/>
      <c r="D64" s="493"/>
      <c r="E64" s="377"/>
      <c r="F64" s="379"/>
      <c r="G64" s="352"/>
      <c r="H64" s="355"/>
      <c r="I64" s="389"/>
      <c r="J64" s="358"/>
      <c r="K64" s="335"/>
      <c r="L64" s="338"/>
      <c r="M64" s="8" t="s">
        <v>97</v>
      </c>
      <c r="N64" s="341"/>
      <c r="O64" s="10">
        <v>2</v>
      </c>
      <c r="P64" s="343"/>
      <c r="Q64" s="346"/>
      <c r="R64" s="349"/>
      <c r="S64" s="364"/>
      <c r="T64" s="374"/>
      <c r="U64" s="329"/>
      <c r="V64" s="329"/>
      <c r="W64" s="371"/>
      <c r="X64" s="332"/>
      <c r="Y64" s="11" t="s">
        <v>4</v>
      </c>
      <c r="Z64" s="38" t="s">
        <v>422</v>
      </c>
      <c r="AA64" s="11" t="s">
        <v>28</v>
      </c>
      <c r="AB64" s="32" t="s">
        <v>423</v>
      </c>
    </row>
    <row r="65" spans="1:28" s="109" customFormat="1" ht="57" thickBot="1" x14ac:dyDescent="0.3">
      <c r="A65" s="420"/>
      <c r="B65" s="420"/>
      <c r="C65" s="420"/>
      <c r="D65" s="493"/>
      <c r="E65" s="377"/>
      <c r="F65" s="379"/>
      <c r="G65" s="352"/>
      <c r="H65" s="355"/>
      <c r="I65" s="389"/>
      <c r="J65" s="358"/>
      <c r="K65" s="335"/>
      <c r="L65" s="338"/>
      <c r="M65" s="8" t="s">
        <v>87</v>
      </c>
      <c r="N65" s="341"/>
      <c r="O65" s="10">
        <v>1</v>
      </c>
      <c r="P65" s="343"/>
      <c r="Q65" s="346"/>
      <c r="R65" s="349"/>
      <c r="S65" s="364"/>
      <c r="T65" s="374"/>
      <c r="U65" s="329"/>
      <c r="V65" s="329"/>
      <c r="W65" s="371"/>
      <c r="X65" s="332"/>
      <c r="Y65" s="11" t="s">
        <v>28</v>
      </c>
      <c r="Z65" s="45" t="s">
        <v>100</v>
      </c>
      <c r="AA65" s="14" t="s">
        <v>29</v>
      </c>
      <c r="AB65" s="35" t="s">
        <v>316</v>
      </c>
    </row>
    <row r="66" spans="1:28" s="109" customFormat="1" ht="57" thickBot="1" x14ac:dyDescent="0.3">
      <c r="A66" s="421"/>
      <c r="B66" s="421"/>
      <c r="C66" s="421"/>
      <c r="D66" s="494"/>
      <c r="E66" s="428"/>
      <c r="F66" s="429"/>
      <c r="G66" s="353"/>
      <c r="H66" s="356"/>
      <c r="I66" s="390"/>
      <c r="J66" s="359"/>
      <c r="K66" s="360"/>
      <c r="L66" s="362"/>
      <c r="M66" s="9" t="s">
        <v>91</v>
      </c>
      <c r="N66" s="342"/>
      <c r="O66" s="33">
        <v>3</v>
      </c>
      <c r="P66" s="344"/>
      <c r="Q66" s="347"/>
      <c r="R66" s="350"/>
      <c r="S66" s="365"/>
      <c r="T66" s="375"/>
      <c r="U66" s="330"/>
      <c r="V66" s="330"/>
      <c r="W66" s="372"/>
      <c r="X66" s="333"/>
      <c r="Y66" s="14" t="s">
        <v>29</v>
      </c>
      <c r="Z66" s="45" t="s">
        <v>100</v>
      </c>
      <c r="AA66" s="14" t="s">
        <v>29</v>
      </c>
      <c r="AB66" s="35" t="s">
        <v>316</v>
      </c>
    </row>
  </sheetData>
  <mergeCells count="227">
    <mergeCell ref="A1:C4"/>
    <mergeCell ref="D1:Z4"/>
    <mergeCell ref="AA1:AB2"/>
    <mergeCell ref="AA3:AB4"/>
    <mergeCell ref="A6:H6"/>
    <mergeCell ref="L6:M6"/>
    <mergeCell ref="S10:S11"/>
    <mergeCell ref="T10:T11"/>
    <mergeCell ref="U10:V10"/>
    <mergeCell ref="W10:W11"/>
    <mergeCell ref="X10:X11"/>
    <mergeCell ref="Y8:Z11"/>
    <mergeCell ref="AA8:AB11"/>
    <mergeCell ref="E9:E11"/>
    <mergeCell ref="F9:F11"/>
    <mergeCell ref="G9:G11"/>
    <mergeCell ref="H9:H11"/>
    <mergeCell ref="I9:I11"/>
    <mergeCell ref="J9:J11"/>
    <mergeCell ref="K9:K11"/>
    <mergeCell ref="O9:O11"/>
    <mergeCell ref="I8:K8"/>
    <mergeCell ref="L8:L11"/>
    <mergeCell ref="M8:M11"/>
    <mergeCell ref="N8:N11"/>
    <mergeCell ref="O8:T8"/>
    <mergeCell ref="U8:X9"/>
    <mergeCell ref="P9:P11"/>
    <mergeCell ref="Q9:R9"/>
    <mergeCell ref="S9:T9"/>
    <mergeCell ref="A12:A66"/>
    <mergeCell ref="B12:B66"/>
    <mergeCell ref="C12:C66"/>
    <mergeCell ref="D12:D66"/>
    <mergeCell ref="E12:E16"/>
    <mergeCell ref="F12:F16"/>
    <mergeCell ref="E47:E51"/>
    <mergeCell ref="F47:F51"/>
    <mergeCell ref="R10:R11"/>
    <mergeCell ref="Q10:Q11"/>
    <mergeCell ref="A8:A11"/>
    <mergeCell ref="B8:B11"/>
    <mergeCell ref="C8:C11"/>
    <mergeCell ref="D8:D11"/>
    <mergeCell ref="E8:F8"/>
    <mergeCell ref="G8:H8"/>
    <mergeCell ref="U12:U16"/>
    <mergeCell ref="V12:V16"/>
    <mergeCell ref="W12:W16"/>
    <mergeCell ref="X12:X16"/>
    <mergeCell ref="E17:E21"/>
    <mergeCell ref="F17:F21"/>
    <mergeCell ref="G17:G21"/>
    <mergeCell ref="H17:H21"/>
    <mergeCell ref="J17:J21"/>
    <mergeCell ref="K17:K21"/>
    <mergeCell ref="N12:N16"/>
    <mergeCell ref="P12:P16"/>
    <mergeCell ref="Q12:Q16"/>
    <mergeCell ref="R12:R16"/>
    <mergeCell ref="S12:S16"/>
    <mergeCell ref="T12:T16"/>
    <mergeCell ref="G12:G16"/>
    <mergeCell ref="H12:H16"/>
    <mergeCell ref="I12:I36"/>
    <mergeCell ref="J12:J16"/>
    <mergeCell ref="K12:K16"/>
    <mergeCell ref="L12:L16"/>
    <mergeCell ref="L17:L21"/>
    <mergeCell ref="L22:L26"/>
    <mergeCell ref="U17:U21"/>
    <mergeCell ref="V17:V21"/>
    <mergeCell ref="W17:W21"/>
    <mergeCell ref="X17:X21"/>
    <mergeCell ref="E22:E26"/>
    <mergeCell ref="F22:F26"/>
    <mergeCell ref="G22:G26"/>
    <mergeCell ref="H22:H26"/>
    <mergeCell ref="J22:J26"/>
    <mergeCell ref="K22:K26"/>
    <mergeCell ref="N17:N21"/>
    <mergeCell ref="P17:P21"/>
    <mergeCell ref="Q17:Q21"/>
    <mergeCell ref="R17:R21"/>
    <mergeCell ref="S17:S21"/>
    <mergeCell ref="T17:T21"/>
    <mergeCell ref="U22:U26"/>
    <mergeCell ref="V22:V26"/>
    <mergeCell ref="W22:W26"/>
    <mergeCell ref="X22:X26"/>
    <mergeCell ref="R22:R26"/>
    <mergeCell ref="S22:S26"/>
    <mergeCell ref="T22:T26"/>
    <mergeCell ref="E27:E31"/>
    <mergeCell ref="F27:F31"/>
    <mergeCell ref="G27:G31"/>
    <mergeCell ref="H27:H31"/>
    <mergeCell ref="J27:J31"/>
    <mergeCell ref="K27:K31"/>
    <mergeCell ref="N22:N26"/>
    <mergeCell ref="P22:P26"/>
    <mergeCell ref="Q22:Q26"/>
    <mergeCell ref="L27:L31"/>
    <mergeCell ref="U27:U31"/>
    <mergeCell ref="V27:V31"/>
    <mergeCell ref="W27:W31"/>
    <mergeCell ref="X27:X31"/>
    <mergeCell ref="E32:E36"/>
    <mergeCell ref="F32:F36"/>
    <mergeCell ref="G32:G36"/>
    <mergeCell ref="H32:H36"/>
    <mergeCell ref="J32:J36"/>
    <mergeCell ref="K32:K36"/>
    <mergeCell ref="N27:N31"/>
    <mergeCell ref="P27:P31"/>
    <mergeCell ref="Q27:Q31"/>
    <mergeCell ref="R27:R31"/>
    <mergeCell ref="S27:S31"/>
    <mergeCell ref="T27:T31"/>
    <mergeCell ref="L32:L36"/>
    <mergeCell ref="U32:U36"/>
    <mergeCell ref="V32:V36"/>
    <mergeCell ref="W32:W36"/>
    <mergeCell ref="X32:X36"/>
    <mergeCell ref="R32:R36"/>
    <mergeCell ref="S32:S36"/>
    <mergeCell ref="T32:T36"/>
    <mergeCell ref="E42:E46"/>
    <mergeCell ref="F42:F46"/>
    <mergeCell ref="G42:G46"/>
    <mergeCell ref="H42:H46"/>
    <mergeCell ref="I42:I66"/>
    <mergeCell ref="J42:J46"/>
    <mergeCell ref="N32:N36"/>
    <mergeCell ref="P32:P36"/>
    <mergeCell ref="Q32:Q36"/>
    <mergeCell ref="E62:E66"/>
    <mergeCell ref="F62:F66"/>
    <mergeCell ref="G62:G66"/>
    <mergeCell ref="H62:H66"/>
    <mergeCell ref="J62:J66"/>
    <mergeCell ref="J37:J41"/>
    <mergeCell ref="N37:N41"/>
    <mergeCell ref="P37:P41"/>
    <mergeCell ref="S42:S46"/>
    <mergeCell ref="T42:T46"/>
    <mergeCell ref="U42:U46"/>
    <mergeCell ref="V42:V46"/>
    <mergeCell ref="W42:W46"/>
    <mergeCell ref="X42:X46"/>
    <mergeCell ref="K42:K46"/>
    <mergeCell ref="L42:L46"/>
    <mergeCell ref="N42:N46"/>
    <mergeCell ref="P42:P46"/>
    <mergeCell ref="Q42:Q46"/>
    <mergeCell ref="R42:R46"/>
    <mergeCell ref="V47:V51"/>
    <mergeCell ref="W47:W51"/>
    <mergeCell ref="X47:X51"/>
    <mergeCell ref="E52:E56"/>
    <mergeCell ref="F52:F56"/>
    <mergeCell ref="G52:G56"/>
    <mergeCell ref="H52:H56"/>
    <mergeCell ref="J52:J56"/>
    <mergeCell ref="K52:K56"/>
    <mergeCell ref="L52:L56"/>
    <mergeCell ref="P47:P51"/>
    <mergeCell ref="Q47:Q51"/>
    <mergeCell ref="R47:R51"/>
    <mergeCell ref="S47:S51"/>
    <mergeCell ref="T47:T51"/>
    <mergeCell ref="U47:U51"/>
    <mergeCell ref="G47:G51"/>
    <mergeCell ref="H47:H51"/>
    <mergeCell ref="J47:J51"/>
    <mergeCell ref="K47:K51"/>
    <mergeCell ref="L47:L51"/>
    <mergeCell ref="N47:N51"/>
    <mergeCell ref="U52:U56"/>
    <mergeCell ref="V52:V56"/>
    <mergeCell ref="W52:W56"/>
    <mergeCell ref="X52:X56"/>
    <mergeCell ref="E57:E61"/>
    <mergeCell ref="F57:F61"/>
    <mergeCell ref="G57:G61"/>
    <mergeCell ref="H57:H61"/>
    <mergeCell ref="J57:J61"/>
    <mergeCell ref="K57:K61"/>
    <mergeCell ref="N52:N56"/>
    <mergeCell ref="P52:P56"/>
    <mergeCell ref="Q52:Q56"/>
    <mergeCell ref="R52:R56"/>
    <mergeCell ref="S52:S56"/>
    <mergeCell ref="T52:T56"/>
    <mergeCell ref="T57:T61"/>
    <mergeCell ref="U57:U61"/>
    <mergeCell ref="V57:V61"/>
    <mergeCell ref="W57:W61"/>
    <mergeCell ref="X57:X61"/>
    <mergeCell ref="L57:L61"/>
    <mergeCell ref="N57:N61"/>
    <mergeCell ref="P57:P61"/>
    <mergeCell ref="Q57:Q61"/>
    <mergeCell ref="R57:R61"/>
    <mergeCell ref="S57:S61"/>
    <mergeCell ref="S62:S66"/>
    <mergeCell ref="T62:T66"/>
    <mergeCell ref="U62:U66"/>
    <mergeCell ref="V62:V66"/>
    <mergeCell ref="W62:W66"/>
    <mergeCell ref="X62:X66"/>
    <mergeCell ref="K62:K66"/>
    <mergeCell ref="L62:L66"/>
    <mergeCell ref="N62:N66"/>
    <mergeCell ref="P62:P66"/>
    <mergeCell ref="Q62:Q66"/>
    <mergeCell ref="R62:R66"/>
    <mergeCell ref="S37:S41"/>
    <mergeCell ref="T37:T41"/>
    <mergeCell ref="U37:U41"/>
    <mergeCell ref="V37:V41"/>
    <mergeCell ref="W37:W41"/>
    <mergeCell ref="X37:X41"/>
    <mergeCell ref="K37:K41"/>
    <mergeCell ref="L37:L41"/>
    <mergeCell ref="Q37:Q41"/>
    <mergeCell ref="R37:R4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0000"/>
    <pageSetUpPr fitToPage="1"/>
  </sheetPr>
  <dimension ref="A1:AE61"/>
  <sheetViews>
    <sheetView showGridLines="0" topLeftCell="B1" zoomScale="80" zoomScaleNormal="80" workbookViewId="0">
      <selection activeCell="AA1" sqref="AA1:AB2"/>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08" customWidth="1"/>
    <col min="16" max="16" width="11.140625" style="23" bestFit="1" customWidth="1"/>
    <col min="17" max="17" width="6.28515625" style="107" bestFit="1" customWidth="1"/>
    <col min="18" max="18" width="6.7109375" style="107"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376</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709</v>
      </c>
      <c r="M6" s="448"/>
    </row>
    <row r="7" spans="1:31" ht="33.75" thickBot="1" x14ac:dyDescent="0.5"/>
    <row r="8" spans="1:31" ht="39" customHeight="1" x14ac:dyDescent="0.2">
      <c r="A8" s="800" t="s">
        <v>31</v>
      </c>
      <c r="B8" s="800" t="s">
        <v>5</v>
      </c>
      <c r="C8" s="800" t="s">
        <v>6</v>
      </c>
      <c r="D8" s="800" t="s">
        <v>7</v>
      </c>
      <c r="E8" s="802" t="s">
        <v>8</v>
      </c>
      <c r="F8" s="802"/>
      <c r="G8" s="802" t="s">
        <v>14</v>
      </c>
      <c r="H8" s="802"/>
      <c r="I8" s="808" t="s">
        <v>11</v>
      </c>
      <c r="J8" s="809"/>
      <c r="K8" s="810"/>
      <c r="L8" s="800" t="s">
        <v>41</v>
      </c>
      <c r="M8" s="800" t="s">
        <v>13</v>
      </c>
      <c r="N8" s="811" t="s">
        <v>39</v>
      </c>
      <c r="O8" s="802"/>
      <c r="P8" s="802"/>
      <c r="Q8" s="802"/>
      <c r="R8" s="802"/>
      <c r="S8" s="802"/>
      <c r="T8" s="802"/>
      <c r="U8" s="815" t="s">
        <v>21</v>
      </c>
      <c r="V8" s="815"/>
      <c r="W8" s="815"/>
      <c r="X8" s="815"/>
      <c r="Y8" s="803" t="s">
        <v>25</v>
      </c>
      <c r="Z8" s="817"/>
      <c r="AA8" s="803" t="s">
        <v>32</v>
      </c>
      <c r="AB8" s="804"/>
    </row>
    <row r="9" spans="1:31" ht="62.25" customHeight="1" x14ac:dyDescent="0.2">
      <c r="A9" s="801"/>
      <c r="B9" s="801"/>
      <c r="C9" s="801"/>
      <c r="D9" s="801"/>
      <c r="E9" s="807" t="s">
        <v>9</v>
      </c>
      <c r="F9" s="807" t="s">
        <v>10</v>
      </c>
      <c r="G9" s="807" t="s">
        <v>15</v>
      </c>
      <c r="H9" s="807" t="s">
        <v>16</v>
      </c>
      <c r="I9" s="807" t="s">
        <v>12</v>
      </c>
      <c r="J9" s="807" t="s">
        <v>30</v>
      </c>
      <c r="K9" s="807" t="s">
        <v>37</v>
      </c>
      <c r="L9" s="801"/>
      <c r="M9" s="801"/>
      <c r="N9" s="812"/>
      <c r="O9" s="819" t="s">
        <v>35</v>
      </c>
      <c r="P9" s="819" t="s">
        <v>2</v>
      </c>
      <c r="Q9" s="821" t="s">
        <v>20</v>
      </c>
      <c r="R9" s="821"/>
      <c r="S9" s="821" t="s">
        <v>17</v>
      </c>
      <c r="T9" s="821"/>
      <c r="U9" s="816"/>
      <c r="V9" s="816"/>
      <c r="W9" s="816"/>
      <c r="X9" s="816"/>
      <c r="Y9" s="805"/>
      <c r="Z9" s="818"/>
      <c r="AA9" s="805"/>
      <c r="AB9" s="806"/>
      <c r="AC9" s="2"/>
      <c r="AD9" s="2"/>
      <c r="AE9" s="2"/>
    </row>
    <row r="10" spans="1:31" ht="26.25" customHeight="1" thickBot="1" x14ac:dyDescent="0.25">
      <c r="A10" s="801"/>
      <c r="B10" s="801"/>
      <c r="C10" s="801"/>
      <c r="D10" s="801"/>
      <c r="E10" s="801"/>
      <c r="F10" s="801"/>
      <c r="G10" s="801"/>
      <c r="H10" s="801"/>
      <c r="I10" s="801"/>
      <c r="J10" s="801"/>
      <c r="K10" s="801"/>
      <c r="L10" s="801"/>
      <c r="M10" s="801"/>
      <c r="N10" s="812"/>
      <c r="O10" s="819"/>
      <c r="P10" s="819"/>
      <c r="Q10" s="807" t="s">
        <v>0</v>
      </c>
      <c r="R10" s="807" t="s">
        <v>1</v>
      </c>
      <c r="S10" s="822" t="s">
        <v>19</v>
      </c>
      <c r="T10" s="822" t="s">
        <v>18</v>
      </c>
      <c r="U10" s="813" t="s">
        <v>22</v>
      </c>
      <c r="V10" s="814"/>
      <c r="W10" s="807" t="s">
        <v>23</v>
      </c>
      <c r="X10" s="824" t="s">
        <v>24</v>
      </c>
      <c r="Y10" s="805"/>
      <c r="Z10" s="818"/>
      <c r="AA10" s="805"/>
      <c r="AB10" s="806"/>
      <c r="AC10" s="1"/>
      <c r="AD10" s="1"/>
      <c r="AE10" s="1"/>
    </row>
    <row r="11" spans="1:31" ht="38.25" customHeight="1" thickBot="1" x14ac:dyDescent="0.25">
      <c r="A11" s="801"/>
      <c r="B11" s="801"/>
      <c r="C11" s="801"/>
      <c r="D11" s="801"/>
      <c r="E11" s="801"/>
      <c r="F11" s="801"/>
      <c r="G11" s="801"/>
      <c r="H11" s="801"/>
      <c r="I11" s="801"/>
      <c r="J11" s="801"/>
      <c r="K11" s="801"/>
      <c r="L11" s="801"/>
      <c r="M11" s="801"/>
      <c r="N11" s="812"/>
      <c r="O11" s="820"/>
      <c r="P11" s="820"/>
      <c r="Q11" s="801"/>
      <c r="R11" s="801"/>
      <c r="S11" s="823"/>
      <c r="T11" s="823"/>
      <c r="U11" s="185" t="s">
        <v>33</v>
      </c>
      <c r="V11" s="186" t="s">
        <v>34</v>
      </c>
      <c r="W11" s="801"/>
      <c r="X11" s="825"/>
      <c r="Y11" s="805"/>
      <c r="Z11" s="818"/>
      <c r="AA11" s="805"/>
      <c r="AB11" s="806"/>
      <c r="AC11" s="1"/>
      <c r="AD11" s="1"/>
      <c r="AE11" s="1"/>
    </row>
    <row r="12" spans="1:31" ht="33.75" x14ac:dyDescent="0.2">
      <c r="A12" s="419" t="s">
        <v>375</v>
      </c>
      <c r="B12" s="419" t="s">
        <v>614</v>
      </c>
      <c r="C12" s="419" t="s">
        <v>544</v>
      </c>
      <c r="D12" s="492" t="s">
        <v>615</v>
      </c>
      <c r="E12" s="376" t="s">
        <v>44</v>
      </c>
      <c r="F12" s="351"/>
      <c r="G12" s="351">
        <v>1</v>
      </c>
      <c r="H12" s="354">
        <v>8</v>
      </c>
      <c r="I12" s="401" t="s">
        <v>45</v>
      </c>
      <c r="J12" s="404"/>
      <c r="K12" s="407" t="s">
        <v>374</v>
      </c>
      <c r="L12" s="407" t="s">
        <v>381</v>
      </c>
      <c r="M12" s="7" t="s">
        <v>372</v>
      </c>
      <c r="N12" s="340" t="s">
        <v>98</v>
      </c>
      <c r="O12" s="30">
        <v>3</v>
      </c>
      <c r="P12" s="394">
        <f>((O12*0.6)+(O13*0.1)+(O14*0.1)+(O15*0.1)+(O16*0.1))</f>
        <v>2.8000000000000003</v>
      </c>
      <c r="Q12" s="395">
        <v>2</v>
      </c>
      <c r="R12" s="398">
        <v>5</v>
      </c>
      <c r="S12" s="363">
        <f>P12*Q12*R12</f>
        <v>28.000000000000004</v>
      </c>
      <c r="T12" s="366" t="str">
        <f>+IF(S12&gt;100,"Riesgo_INTOLERABLE",IF(AND(S12&gt;65,S12&lt;=100),"Riesgo_IMPORTANTE",IF(AND(S12&gt;37,S12&lt;=65),"Riesgo_MODERADO",IF(AND(S12&gt;16,S12&lt;=37),"Riesgo_TOLERABLE",IF(AND(S12&gt;=15),"Riesgo_BAJO")))))</f>
        <v>Riesgo_TOLERABLE</v>
      </c>
      <c r="U12" s="328">
        <f>G12/170*1</f>
        <v>5.8823529411764705E-3</v>
      </c>
      <c r="V12" s="369">
        <v>1</v>
      </c>
      <c r="W12" s="370">
        <f>S12*V12</f>
        <v>28.000000000000004</v>
      </c>
      <c r="X12" s="331" t="str">
        <f>+IF(W12&gt;=500,"ALTO",IF(AND(W12&gt;325,W12&lt;=499),"MEDIO",IF(AND(W12&gt;1,W12&lt;=324),"BAJO",)))</f>
        <v>BAJO</v>
      </c>
      <c r="Y12" s="13" t="s">
        <v>26</v>
      </c>
      <c r="Z12" s="4" t="s">
        <v>100</v>
      </c>
      <c r="AA12" s="13" t="s">
        <v>26</v>
      </c>
      <c r="AB12" s="5"/>
    </row>
    <row r="13" spans="1:31" ht="15.75" x14ac:dyDescent="0.25">
      <c r="A13" s="420"/>
      <c r="B13" s="420"/>
      <c r="C13" s="420"/>
      <c r="D13" s="493"/>
      <c r="E13" s="377"/>
      <c r="F13" s="352"/>
      <c r="G13" s="352"/>
      <c r="H13" s="355"/>
      <c r="I13" s="402"/>
      <c r="J13" s="405"/>
      <c r="K13" s="408"/>
      <c r="L13" s="408"/>
      <c r="M13" s="8" t="s">
        <v>53</v>
      </c>
      <c r="N13" s="341"/>
      <c r="O13" s="10">
        <v>1</v>
      </c>
      <c r="P13" s="343"/>
      <c r="Q13" s="396"/>
      <c r="R13" s="399"/>
      <c r="S13" s="364"/>
      <c r="T13" s="367"/>
      <c r="U13" s="329"/>
      <c r="V13" s="430"/>
      <c r="W13" s="371"/>
      <c r="X13" s="332"/>
      <c r="Y13" s="11" t="s">
        <v>27</v>
      </c>
      <c r="Z13" s="3" t="s">
        <v>100</v>
      </c>
      <c r="AA13" s="11" t="s">
        <v>27</v>
      </c>
      <c r="AB13" s="6"/>
    </row>
    <row r="14" spans="1:31" ht="27" x14ac:dyDescent="0.25">
      <c r="A14" s="420"/>
      <c r="B14" s="420"/>
      <c r="C14" s="420"/>
      <c r="D14" s="493"/>
      <c r="E14" s="377"/>
      <c r="F14" s="352"/>
      <c r="G14" s="352"/>
      <c r="H14" s="355"/>
      <c r="I14" s="402"/>
      <c r="J14" s="405"/>
      <c r="K14" s="408"/>
      <c r="L14" s="408"/>
      <c r="M14" s="8" t="s">
        <v>54</v>
      </c>
      <c r="N14" s="341"/>
      <c r="O14" s="10">
        <v>5</v>
      </c>
      <c r="P14" s="343"/>
      <c r="Q14" s="396"/>
      <c r="R14" s="399"/>
      <c r="S14" s="364"/>
      <c r="T14" s="367"/>
      <c r="U14" s="329"/>
      <c r="V14" s="430"/>
      <c r="W14" s="371"/>
      <c r="X14" s="332"/>
      <c r="Y14" s="11" t="s">
        <v>3</v>
      </c>
      <c r="Z14" s="31" t="s">
        <v>100</v>
      </c>
      <c r="AA14" s="11" t="s">
        <v>4</v>
      </c>
      <c r="AB14" s="32"/>
    </row>
    <row r="15" spans="1:31" ht="54" x14ac:dyDescent="0.25">
      <c r="A15" s="420"/>
      <c r="B15" s="420"/>
      <c r="C15" s="420"/>
      <c r="D15" s="493"/>
      <c r="E15" s="377"/>
      <c r="F15" s="352"/>
      <c r="G15" s="352"/>
      <c r="H15" s="355"/>
      <c r="I15" s="402"/>
      <c r="J15" s="405"/>
      <c r="K15" s="408"/>
      <c r="L15" s="408"/>
      <c r="M15" s="8" t="s">
        <v>55</v>
      </c>
      <c r="N15" s="341"/>
      <c r="O15" s="10">
        <v>2</v>
      </c>
      <c r="P15" s="343"/>
      <c r="Q15" s="396"/>
      <c r="R15" s="399"/>
      <c r="S15" s="364"/>
      <c r="T15" s="367"/>
      <c r="U15" s="329"/>
      <c r="V15" s="430"/>
      <c r="W15" s="371"/>
      <c r="X15" s="332"/>
      <c r="Y15" s="11" t="s">
        <v>28</v>
      </c>
      <c r="Z15" s="31" t="s">
        <v>100</v>
      </c>
      <c r="AA15" s="11" t="s">
        <v>28</v>
      </c>
      <c r="AB15" s="32" t="s">
        <v>371</v>
      </c>
    </row>
    <row r="16" spans="1:31" ht="23.25" thickBot="1" x14ac:dyDescent="0.3">
      <c r="A16" s="420"/>
      <c r="B16" s="420"/>
      <c r="C16" s="420"/>
      <c r="D16" s="493"/>
      <c r="E16" s="377"/>
      <c r="F16" s="352"/>
      <c r="G16" s="352"/>
      <c r="H16" s="355"/>
      <c r="I16" s="402"/>
      <c r="J16" s="406"/>
      <c r="K16" s="409"/>
      <c r="L16" s="409"/>
      <c r="M16" s="9" t="s">
        <v>57</v>
      </c>
      <c r="N16" s="342"/>
      <c r="O16" s="33">
        <v>2</v>
      </c>
      <c r="P16" s="344"/>
      <c r="Q16" s="397"/>
      <c r="R16" s="400"/>
      <c r="S16" s="365"/>
      <c r="T16" s="368"/>
      <c r="U16" s="330"/>
      <c r="V16" s="431"/>
      <c r="W16" s="372"/>
      <c r="X16" s="333"/>
      <c r="Y16" s="14" t="s">
        <v>29</v>
      </c>
      <c r="Z16" s="39" t="s">
        <v>100</v>
      </c>
      <c r="AA16" s="14" t="s">
        <v>29</v>
      </c>
      <c r="AB16" s="115" t="s">
        <v>370</v>
      </c>
    </row>
    <row r="17" spans="1:29" s="109" customFormat="1" ht="22.5" x14ac:dyDescent="0.2">
      <c r="A17" s="420"/>
      <c r="B17" s="420"/>
      <c r="C17" s="420"/>
      <c r="D17" s="493"/>
      <c r="E17" s="376" t="s">
        <v>44</v>
      </c>
      <c r="F17" s="378"/>
      <c r="G17" s="351">
        <v>1</v>
      </c>
      <c r="H17" s="354">
        <v>8</v>
      </c>
      <c r="I17" s="402"/>
      <c r="J17" s="357"/>
      <c r="K17" s="334" t="s">
        <v>369</v>
      </c>
      <c r="L17" s="410" t="s">
        <v>368</v>
      </c>
      <c r="M17" s="7" t="s">
        <v>59</v>
      </c>
      <c r="N17" s="340" t="s">
        <v>98</v>
      </c>
      <c r="O17" s="30">
        <v>3</v>
      </c>
      <c r="P17" s="343">
        <f>((O17*0.6)+(O18*0.1)+(O19*0.1)+(O20*0.1)+(O21*0.1))</f>
        <v>2.7</v>
      </c>
      <c r="Q17" s="345">
        <v>2</v>
      </c>
      <c r="R17" s="348">
        <v>5</v>
      </c>
      <c r="S17" s="363">
        <f>P17*Q17*R17</f>
        <v>27</v>
      </c>
      <c r="T17" s="385" t="s">
        <v>122</v>
      </c>
      <c r="U17" s="328">
        <f>G17/170*1</f>
        <v>5.8823529411764705E-3</v>
      </c>
      <c r="V17" s="369">
        <v>1</v>
      </c>
      <c r="W17" s="370">
        <f>S17*V17</f>
        <v>27</v>
      </c>
      <c r="X17" s="331" t="str">
        <f>+IF(W17&gt;=500,"ALTO",IF(AND(W17&gt;325,W17&lt;=499),"MEDIO",IF(AND(W17&gt;1,W17&lt;=324),"BAJO",)))</f>
        <v>BAJO</v>
      </c>
      <c r="Y17" s="13" t="s">
        <v>26</v>
      </c>
      <c r="Z17" s="4" t="s">
        <v>100</v>
      </c>
      <c r="AA17" s="13" t="s">
        <v>26</v>
      </c>
      <c r="AB17" s="28"/>
    </row>
    <row r="18" spans="1:29" s="109" customFormat="1" ht="15.75" x14ac:dyDescent="0.25">
      <c r="A18" s="420"/>
      <c r="B18" s="420"/>
      <c r="C18" s="420"/>
      <c r="D18" s="493"/>
      <c r="E18" s="377"/>
      <c r="F18" s="379"/>
      <c r="G18" s="352"/>
      <c r="H18" s="355"/>
      <c r="I18" s="402"/>
      <c r="J18" s="358"/>
      <c r="K18" s="335"/>
      <c r="L18" s="411"/>
      <c r="M18" s="8" t="s">
        <v>60</v>
      </c>
      <c r="N18" s="341"/>
      <c r="O18" s="10">
        <v>1</v>
      </c>
      <c r="P18" s="343"/>
      <c r="Q18" s="346"/>
      <c r="R18" s="349"/>
      <c r="S18" s="364"/>
      <c r="T18" s="386"/>
      <c r="U18" s="329"/>
      <c r="V18" s="329"/>
      <c r="W18" s="371"/>
      <c r="X18" s="332"/>
      <c r="Y18" s="11" t="s">
        <v>27</v>
      </c>
      <c r="Z18" s="3" t="s">
        <v>100</v>
      </c>
      <c r="AA18" s="11" t="s">
        <v>27</v>
      </c>
      <c r="AB18" s="29"/>
    </row>
    <row r="19" spans="1:29" s="109" customFormat="1" ht="27" x14ac:dyDescent="0.25">
      <c r="A19" s="420"/>
      <c r="B19" s="420"/>
      <c r="C19" s="420"/>
      <c r="D19" s="493"/>
      <c r="E19" s="377"/>
      <c r="F19" s="379"/>
      <c r="G19" s="352"/>
      <c r="H19" s="355"/>
      <c r="I19" s="402"/>
      <c r="J19" s="358"/>
      <c r="K19" s="335"/>
      <c r="L19" s="411"/>
      <c r="M19" s="8" t="s">
        <v>367</v>
      </c>
      <c r="N19" s="341"/>
      <c r="O19" s="10">
        <v>5</v>
      </c>
      <c r="P19" s="343"/>
      <c r="Q19" s="346"/>
      <c r="R19" s="349"/>
      <c r="S19" s="364"/>
      <c r="T19" s="386"/>
      <c r="U19" s="329"/>
      <c r="V19" s="329"/>
      <c r="W19" s="371"/>
      <c r="X19" s="332"/>
      <c r="Y19" s="11" t="s">
        <v>38</v>
      </c>
      <c r="Z19" s="44" t="s">
        <v>366</v>
      </c>
      <c r="AA19" s="11" t="s">
        <v>4</v>
      </c>
      <c r="AB19" s="32" t="s">
        <v>365</v>
      </c>
    </row>
    <row r="20" spans="1:29" s="109" customFormat="1" ht="54" x14ac:dyDescent="0.25">
      <c r="A20" s="420"/>
      <c r="B20" s="420"/>
      <c r="C20" s="420"/>
      <c r="D20" s="493"/>
      <c r="E20" s="377"/>
      <c r="F20" s="379"/>
      <c r="G20" s="352"/>
      <c r="H20" s="355"/>
      <c r="I20" s="402"/>
      <c r="J20" s="358"/>
      <c r="K20" s="335"/>
      <c r="L20" s="411"/>
      <c r="M20" s="8" t="s">
        <v>358</v>
      </c>
      <c r="N20" s="341"/>
      <c r="O20" s="10">
        <v>1</v>
      </c>
      <c r="P20" s="343"/>
      <c r="Q20" s="346"/>
      <c r="R20" s="349"/>
      <c r="S20" s="364"/>
      <c r="T20" s="386"/>
      <c r="U20" s="329"/>
      <c r="V20" s="329"/>
      <c r="W20" s="371"/>
      <c r="X20" s="332"/>
      <c r="Y20" s="11" t="s">
        <v>28</v>
      </c>
      <c r="Z20" s="36" t="s">
        <v>100</v>
      </c>
      <c r="AA20" s="11" t="s">
        <v>28</v>
      </c>
      <c r="AB20" s="32" t="s">
        <v>364</v>
      </c>
    </row>
    <row r="21" spans="1:29" s="109" customFormat="1" ht="23.25" thickBot="1" x14ac:dyDescent="0.3">
      <c r="A21" s="420"/>
      <c r="B21" s="420"/>
      <c r="C21" s="420"/>
      <c r="D21" s="493"/>
      <c r="E21" s="377"/>
      <c r="F21" s="379"/>
      <c r="G21" s="352"/>
      <c r="H21" s="355"/>
      <c r="I21" s="402"/>
      <c r="J21" s="359"/>
      <c r="K21" s="360"/>
      <c r="L21" s="412"/>
      <c r="M21" s="9" t="s">
        <v>57</v>
      </c>
      <c r="N21" s="342"/>
      <c r="O21" s="33">
        <v>2</v>
      </c>
      <c r="P21" s="344"/>
      <c r="Q21" s="347"/>
      <c r="R21" s="350"/>
      <c r="S21" s="365"/>
      <c r="T21" s="387"/>
      <c r="U21" s="330"/>
      <c r="V21" s="330"/>
      <c r="W21" s="372"/>
      <c r="X21" s="333"/>
      <c r="Y21" s="14" t="s">
        <v>29</v>
      </c>
      <c r="Z21" s="39" t="s">
        <v>100</v>
      </c>
      <c r="AA21" s="14" t="s">
        <v>29</v>
      </c>
      <c r="AB21" s="35" t="s">
        <v>363</v>
      </c>
    </row>
    <row r="22" spans="1:29" s="109" customFormat="1" ht="22.5" x14ac:dyDescent="0.2">
      <c r="A22" s="420"/>
      <c r="B22" s="420"/>
      <c r="C22" s="420"/>
      <c r="D22" s="493"/>
      <c r="E22" s="376" t="s">
        <v>44</v>
      </c>
      <c r="F22" s="351"/>
      <c r="G22" s="351">
        <v>1</v>
      </c>
      <c r="H22" s="354">
        <v>8</v>
      </c>
      <c r="I22" s="402"/>
      <c r="J22" s="357"/>
      <c r="K22" s="334" t="s">
        <v>362</v>
      </c>
      <c r="L22" s="337" t="s">
        <v>496</v>
      </c>
      <c r="M22" s="7" t="s">
        <v>61</v>
      </c>
      <c r="N22" s="340"/>
      <c r="O22" s="30">
        <v>3</v>
      </c>
      <c r="P22" s="343">
        <f>((O22*0.6)+(O23*0.1)+(O24*0.1)+(O25*0.1)+(O26*0.1))</f>
        <v>2.7</v>
      </c>
      <c r="Q22" s="345">
        <v>3</v>
      </c>
      <c r="R22" s="348">
        <v>4</v>
      </c>
      <c r="S22" s="363">
        <f>P22*Q22*R22</f>
        <v>32.400000000000006</v>
      </c>
      <c r="T22" s="366" t="str">
        <f>+IF(S22&gt;100,"Riesgo_INTOLERABLE",IF(AND(S22&gt;65,S22&lt;=100),"Riesgo_IMPORTANTE",IF(AND(S22&gt;37,S22&lt;=65),"Riesgo_MODERADO",IF(AND(S22&gt;16,S22&lt;=37),"Riesgo_TOLERABLE",IF(AND(S22&gt;=15),"Riesgo_BAJO")))))</f>
        <v>Riesgo_TOLERABLE</v>
      </c>
      <c r="U22" s="328">
        <f>G22/170*1</f>
        <v>5.8823529411764705E-3</v>
      </c>
      <c r="V22" s="369">
        <v>1</v>
      </c>
      <c r="W22" s="370">
        <f>S22*V22</f>
        <v>32.400000000000006</v>
      </c>
      <c r="X22" s="331" t="str">
        <f>+IF(W22&gt;=500,"ALTO",IF(AND(W22&gt;325,W22&lt;=499),"MEDIO",IF(AND(W22&gt;1,W22&lt;=324),"BAJO",)))</f>
        <v>BAJO</v>
      </c>
      <c r="Y22" s="13" t="s">
        <v>26</v>
      </c>
      <c r="Z22" s="4" t="s">
        <v>100</v>
      </c>
      <c r="AA22" s="13" t="s">
        <v>26</v>
      </c>
      <c r="AB22" s="28"/>
    </row>
    <row r="23" spans="1:29" s="109" customFormat="1" ht="15.75" x14ac:dyDescent="0.25">
      <c r="A23" s="420"/>
      <c r="B23" s="420"/>
      <c r="C23" s="420"/>
      <c r="D23" s="493"/>
      <c r="E23" s="377"/>
      <c r="F23" s="352"/>
      <c r="G23" s="352"/>
      <c r="H23" s="355"/>
      <c r="I23" s="402"/>
      <c r="J23" s="358"/>
      <c r="K23" s="335"/>
      <c r="L23" s="383"/>
      <c r="M23" s="8" t="s">
        <v>62</v>
      </c>
      <c r="N23" s="341"/>
      <c r="O23" s="10">
        <v>1</v>
      </c>
      <c r="P23" s="343"/>
      <c r="Q23" s="346"/>
      <c r="R23" s="349"/>
      <c r="S23" s="364"/>
      <c r="T23" s="367"/>
      <c r="U23" s="329"/>
      <c r="V23" s="329"/>
      <c r="W23" s="371"/>
      <c r="X23" s="332"/>
      <c r="Y23" s="11" t="s">
        <v>27</v>
      </c>
      <c r="Z23" s="3" t="s">
        <v>100</v>
      </c>
      <c r="AA23" s="11" t="s">
        <v>27</v>
      </c>
      <c r="AB23" s="29"/>
    </row>
    <row r="24" spans="1:29" s="109" customFormat="1" ht="27" x14ac:dyDescent="0.25">
      <c r="A24" s="420"/>
      <c r="B24" s="420"/>
      <c r="C24" s="420"/>
      <c r="D24" s="493"/>
      <c r="E24" s="377"/>
      <c r="F24" s="352"/>
      <c r="G24" s="352"/>
      <c r="H24" s="355"/>
      <c r="I24" s="402"/>
      <c r="J24" s="358"/>
      <c r="K24" s="335"/>
      <c r="L24" s="383"/>
      <c r="M24" s="8" t="s">
        <v>63</v>
      </c>
      <c r="N24" s="341"/>
      <c r="O24" s="10">
        <v>5</v>
      </c>
      <c r="P24" s="343"/>
      <c r="Q24" s="346"/>
      <c r="R24" s="349"/>
      <c r="S24" s="364"/>
      <c r="T24" s="367"/>
      <c r="U24" s="329"/>
      <c r="V24" s="329"/>
      <c r="W24" s="371"/>
      <c r="X24" s="332"/>
      <c r="Y24" s="11" t="s">
        <v>4</v>
      </c>
      <c r="Z24" s="44" t="s">
        <v>360</v>
      </c>
      <c r="AA24" s="11" t="s">
        <v>36</v>
      </c>
      <c r="AB24" s="32" t="s">
        <v>359</v>
      </c>
    </row>
    <row r="25" spans="1:29" s="109" customFormat="1" ht="54" x14ac:dyDescent="0.25">
      <c r="A25" s="420"/>
      <c r="B25" s="420"/>
      <c r="C25" s="420"/>
      <c r="D25" s="493"/>
      <c r="E25" s="377"/>
      <c r="F25" s="352"/>
      <c r="G25" s="352"/>
      <c r="H25" s="355"/>
      <c r="I25" s="402"/>
      <c r="J25" s="358"/>
      <c r="K25" s="335"/>
      <c r="L25" s="383"/>
      <c r="M25" s="8" t="s">
        <v>358</v>
      </c>
      <c r="N25" s="341"/>
      <c r="O25" s="10">
        <v>1</v>
      </c>
      <c r="P25" s="343"/>
      <c r="Q25" s="346"/>
      <c r="R25" s="349"/>
      <c r="S25" s="364"/>
      <c r="T25" s="367"/>
      <c r="U25" s="329"/>
      <c r="V25" s="329"/>
      <c r="W25" s="371"/>
      <c r="X25" s="332"/>
      <c r="Y25" s="11" t="s">
        <v>28</v>
      </c>
      <c r="Z25" s="44" t="s">
        <v>100</v>
      </c>
      <c r="AA25" s="11" t="s">
        <v>28</v>
      </c>
      <c r="AB25" s="233" t="s">
        <v>705</v>
      </c>
    </row>
    <row r="26" spans="1:29" s="109" customFormat="1" ht="57" thickBot="1" x14ac:dyDescent="0.3">
      <c r="A26" s="420"/>
      <c r="B26" s="420"/>
      <c r="C26" s="420"/>
      <c r="D26" s="493"/>
      <c r="E26" s="377"/>
      <c r="F26" s="352"/>
      <c r="G26" s="352"/>
      <c r="H26" s="355"/>
      <c r="I26" s="402"/>
      <c r="J26" s="359"/>
      <c r="K26" s="360"/>
      <c r="L26" s="482"/>
      <c r="M26" s="9" t="s">
        <v>56</v>
      </c>
      <c r="N26" s="342"/>
      <c r="O26" s="33">
        <v>2</v>
      </c>
      <c r="P26" s="344"/>
      <c r="Q26" s="347"/>
      <c r="R26" s="350"/>
      <c r="S26" s="365"/>
      <c r="T26" s="368"/>
      <c r="U26" s="330"/>
      <c r="V26" s="330"/>
      <c r="W26" s="372"/>
      <c r="X26" s="333"/>
      <c r="Y26" s="14" t="s">
        <v>29</v>
      </c>
      <c r="Z26" s="45" t="s">
        <v>100</v>
      </c>
      <c r="AA26" s="14" t="s">
        <v>29</v>
      </c>
      <c r="AB26" s="35" t="s">
        <v>708</v>
      </c>
    </row>
    <row r="27" spans="1:29" s="109" customFormat="1" ht="45" customHeight="1" x14ac:dyDescent="0.2">
      <c r="A27" s="420"/>
      <c r="B27" s="420"/>
      <c r="C27" s="420"/>
      <c r="D27" s="493"/>
      <c r="E27" s="376" t="s">
        <v>44</v>
      </c>
      <c r="F27" s="378"/>
      <c r="G27" s="351">
        <v>1</v>
      </c>
      <c r="H27" s="354">
        <v>8</v>
      </c>
      <c r="I27" s="402"/>
      <c r="J27" s="357"/>
      <c r="K27" s="334" t="s">
        <v>355</v>
      </c>
      <c r="L27" s="337" t="s">
        <v>414</v>
      </c>
      <c r="M27" s="7" t="s">
        <v>66</v>
      </c>
      <c r="N27" s="340" t="s">
        <v>98</v>
      </c>
      <c r="O27" s="30">
        <v>6</v>
      </c>
      <c r="P27" s="343">
        <f>((O27*0.6)+(O28*0.1)+(O29*0.1)+(O30*0.1)+(O31*0.1))</f>
        <v>5.8999999999999986</v>
      </c>
      <c r="Q27" s="345">
        <v>2</v>
      </c>
      <c r="R27" s="348">
        <v>1</v>
      </c>
      <c r="S27" s="363">
        <f>P27*Q27*R27</f>
        <v>11.799999999999997</v>
      </c>
      <c r="T27" s="385" t="s">
        <v>122</v>
      </c>
      <c r="U27" s="328">
        <f>G27/170*1</f>
        <v>5.8823529411764705E-3</v>
      </c>
      <c r="V27" s="369">
        <v>1</v>
      </c>
      <c r="W27" s="370">
        <f>S27*V27</f>
        <v>11.799999999999997</v>
      </c>
      <c r="X27" s="331" t="str">
        <f>+IF(W27&gt;=500,"ALTO",IF(AND(W27&gt;325,W27&lt;=499),"MEDIO",IF(AND(W27&gt;1,W27&lt;=324),"BAJO",)))</f>
        <v>BAJO</v>
      </c>
      <c r="Y27" s="13" t="s">
        <v>26</v>
      </c>
      <c r="Z27" s="114" t="s">
        <v>100</v>
      </c>
      <c r="AA27" s="13" t="s">
        <v>26</v>
      </c>
      <c r="AB27" s="32"/>
    </row>
    <row r="28" spans="1:29" s="109" customFormat="1" ht="22.5" x14ac:dyDescent="0.25">
      <c r="A28" s="420"/>
      <c r="B28" s="420"/>
      <c r="C28" s="420"/>
      <c r="D28" s="493"/>
      <c r="E28" s="377"/>
      <c r="F28" s="379"/>
      <c r="G28" s="352"/>
      <c r="H28" s="355"/>
      <c r="I28" s="402"/>
      <c r="J28" s="358"/>
      <c r="K28" s="335"/>
      <c r="L28" s="383"/>
      <c r="M28" s="8" t="s">
        <v>67</v>
      </c>
      <c r="N28" s="341"/>
      <c r="O28" s="10">
        <v>5</v>
      </c>
      <c r="P28" s="343"/>
      <c r="Q28" s="346"/>
      <c r="R28" s="349"/>
      <c r="S28" s="364"/>
      <c r="T28" s="386"/>
      <c r="U28" s="329"/>
      <c r="V28" s="329"/>
      <c r="W28" s="371"/>
      <c r="X28" s="332"/>
      <c r="Y28" s="11" t="s">
        <v>27</v>
      </c>
      <c r="Z28" s="37" t="s">
        <v>100</v>
      </c>
      <c r="AA28" s="11" t="s">
        <v>27</v>
      </c>
      <c r="AB28" s="29"/>
    </row>
    <row r="29" spans="1:29" s="109" customFormat="1" ht="27" x14ac:dyDescent="0.25">
      <c r="A29" s="420"/>
      <c r="B29" s="420"/>
      <c r="C29" s="420"/>
      <c r="D29" s="493"/>
      <c r="E29" s="377"/>
      <c r="F29" s="379"/>
      <c r="G29" s="352"/>
      <c r="H29" s="355"/>
      <c r="I29" s="402"/>
      <c r="J29" s="358"/>
      <c r="K29" s="335"/>
      <c r="L29" s="383"/>
      <c r="M29" s="8" t="s">
        <v>68</v>
      </c>
      <c r="N29" s="341"/>
      <c r="O29" s="10">
        <v>6</v>
      </c>
      <c r="P29" s="343"/>
      <c r="Q29" s="346"/>
      <c r="R29" s="349"/>
      <c r="S29" s="364"/>
      <c r="T29" s="386"/>
      <c r="U29" s="329"/>
      <c r="V29" s="329"/>
      <c r="W29" s="371"/>
      <c r="X29" s="332"/>
      <c r="Y29" s="11" t="s">
        <v>4</v>
      </c>
      <c r="Z29" s="31" t="s">
        <v>100</v>
      </c>
      <c r="AA29" s="11" t="s">
        <v>36</v>
      </c>
      <c r="AB29" s="32"/>
    </row>
    <row r="30" spans="1:29" s="109" customFormat="1" ht="54" x14ac:dyDescent="0.25">
      <c r="A30" s="420"/>
      <c r="B30" s="420"/>
      <c r="C30" s="420"/>
      <c r="D30" s="493"/>
      <c r="E30" s="377"/>
      <c r="F30" s="379"/>
      <c r="G30" s="352"/>
      <c r="H30" s="355"/>
      <c r="I30" s="402"/>
      <c r="J30" s="358"/>
      <c r="K30" s="335"/>
      <c r="L30" s="383"/>
      <c r="M30" s="8" t="s">
        <v>353</v>
      </c>
      <c r="N30" s="341"/>
      <c r="O30" s="10">
        <v>6</v>
      </c>
      <c r="P30" s="343"/>
      <c r="Q30" s="346"/>
      <c r="R30" s="349"/>
      <c r="S30" s="364"/>
      <c r="T30" s="386"/>
      <c r="U30" s="329"/>
      <c r="V30" s="329"/>
      <c r="W30" s="371"/>
      <c r="X30" s="332"/>
      <c r="Y30" s="11" t="s">
        <v>28</v>
      </c>
      <c r="Z30" s="38" t="s">
        <v>352</v>
      </c>
      <c r="AA30" s="11" t="s">
        <v>28</v>
      </c>
      <c r="AB30" s="32" t="s">
        <v>351</v>
      </c>
    </row>
    <row r="31" spans="1:29" s="109" customFormat="1" ht="16.5" customHeight="1" thickBot="1" x14ac:dyDescent="0.3">
      <c r="A31" s="420"/>
      <c r="B31" s="420"/>
      <c r="C31" s="420"/>
      <c r="D31" s="493"/>
      <c r="E31" s="377"/>
      <c r="F31" s="379"/>
      <c r="G31" s="352"/>
      <c r="H31" s="355"/>
      <c r="I31" s="402"/>
      <c r="J31" s="380"/>
      <c r="K31" s="336"/>
      <c r="L31" s="384"/>
      <c r="M31" s="9" t="s">
        <v>69</v>
      </c>
      <c r="N31" s="342"/>
      <c r="O31" s="33">
        <v>6</v>
      </c>
      <c r="P31" s="344"/>
      <c r="Q31" s="347"/>
      <c r="R31" s="350"/>
      <c r="S31" s="365"/>
      <c r="T31" s="387"/>
      <c r="U31" s="330"/>
      <c r="V31" s="330"/>
      <c r="W31" s="372"/>
      <c r="X31" s="333"/>
      <c r="Y31" s="14" t="s">
        <v>29</v>
      </c>
      <c r="Z31" s="44" t="s">
        <v>113</v>
      </c>
      <c r="AA31" s="14" t="s">
        <v>29</v>
      </c>
      <c r="AB31" s="113" t="s">
        <v>114</v>
      </c>
      <c r="AC31" s="112"/>
    </row>
    <row r="32" spans="1:29" s="109" customFormat="1" ht="33.75" x14ac:dyDescent="0.2">
      <c r="A32" s="420"/>
      <c r="B32" s="420"/>
      <c r="C32" s="420"/>
      <c r="D32" s="493"/>
      <c r="E32" s="376" t="s">
        <v>44</v>
      </c>
      <c r="F32" s="378"/>
      <c r="G32" s="351">
        <v>1</v>
      </c>
      <c r="H32" s="354">
        <v>8</v>
      </c>
      <c r="I32" s="402"/>
      <c r="J32" s="357"/>
      <c r="K32" s="334" t="s">
        <v>70</v>
      </c>
      <c r="L32" s="337" t="s">
        <v>497</v>
      </c>
      <c r="M32" s="7" t="s">
        <v>349</v>
      </c>
      <c r="N32" s="340" t="s">
        <v>98</v>
      </c>
      <c r="O32" s="30">
        <v>6</v>
      </c>
      <c r="P32" s="343">
        <f>((O32*0.6)+(O33*0.1)+(O34*0.1)+(O35*0.1)+(O36*0.1))</f>
        <v>5.2</v>
      </c>
      <c r="Q32" s="345">
        <v>2</v>
      </c>
      <c r="R32" s="348">
        <v>5</v>
      </c>
      <c r="S32" s="363">
        <f>P32*Q32*R32</f>
        <v>52</v>
      </c>
      <c r="T32" s="373" t="str">
        <f>+IF(S32&gt;100,"Riesgo_ INTOLERABLE",IF(AND(S32&gt;65,S32&lt;=100),"Riesgo_ IMPORTANTE",IF(AND(S32&gt;37,S32&lt;=65),"Riesgo_ MODERADO",IF(AND(S32&gt;16,S32&lt;=37),"Riesgo_ TOLERABLE",IF(AND(S32&gt;=15),"Riesgo_BAJO")))))</f>
        <v>Riesgo_ MODERADO</v>
      </c>
      <c r="U32" s="328">
        <f>G32/170*1</f>
        <v>5.8823529411764705E-3</v>
      </c>
      <c r="V32" s="369">
        <v>1</v>
      </c>
      <c r="W32" s="370">
        <f>S32*V32</f>
        <v>52</v>
      </c>
      <c r="X32" s="331" t="s">
        <v>126</v>
      </c>
      <c r="Y32" s="13" t="s">
        <v>26</v>
      </c>
      <c r="Z32" s="4" t="s">
        <v>100</v>
      </c>
      <c r="AA32" s="13" t="s">
        <v>26</v>
      </c>
      <c r="AB32" s="110"/>
    </row>
    <row r="33" spans="1:28" s="109" customFormat="1" ht="15.75" customHeight="1" x14ac:dyDescent="0.25">
      <c r="A33" s="420"/>
      <c r="B33" s="420"/>
      <c r="C33" s="420"/>
      <c r="D33" s="493"/>
      <c r="E33" s="377"/>
      <c r="F33" s="379"/>
      <c r="G33" s="352"/>
      <c r="H33" s="355"/>
      <c r="I33" s="402"/>
      <c r="J33" s="358"/>
      <c r="K33" s="335"/>
      <c r="L33" s="383"/>
      <c r="M33" s="8" t="s">
        <v>62</v>
      </c>
      <c r="N33" s="341"/>
      <c r="O33" s="10">
        <v>1</v>
      </c>
      <c r="P33" s="343"/>
      <c r="Q33" s="346"/>
      <c r="R33" s="349"/>
      <c r="S33" s="364"/>
      <c r="T33" s="374"/>
      <c r="U33" s="329"/>
      <c r="V33" s="329"/>
      <c r="W33" s="371"/>
      <c r="X33" s="332"/>
      <c r="Y33" s="11" t="s">
        <v>27</v>
      </c>
      <c r="Z33" s="3" t="s">
        <v>100</v>
      </c>
      <c r="AA33" s="11" t="s">
        <v>27</v>
      </c>
      <c r="AB33" s="29"/>
    </row>
    <row r="34" spans="1:28" s="109" customFormat="1" ht="27" customHeight="1" x14ac:dyDescent="0.25">
      <c r="A34" s="420"/>
      <c r="B34" s="420"/>
      <c r="C34" s="420"/>
      <c r="D34" s="493"/>
      <c r="E34" s="377"/>
      <c r="F34" s="379"/>
      <c r="G34" s="352"/>
      <c r="H34" s="355"/>
      <c r="I34" s="402"/>
      <c r="J34" s="358"/>
      <c r="K34" s="335"/>
      <c r="L34" s="383"/>
      <c r="M34" s="8" t="s">
        <v>72</v>
      </c>
      <c r="N34" s="341"/>
      <c r="O34" s="10">
        <v>6</v>
      </c>
      <c r="P34" s="343"/>
      <c r="Q34" s="346"/>
      <c r="R34" s="349"/>
      <c r="S34" s="364"/>
      <c r="T34" s="374"/>
      <c r="U34" s="329"/>
      <c r="V34" s="329"/>
      <c r="W34" s="371"/>
      <c r="X34" s="332"/>
      <c r="Y34" s="11" t="s">
        <v>4</v>
      </c>
      <c r="Z34" s="31" t="s">
        <v>348</v>
      </c>
      <c r="AA34" s="11" t="s">
        <v>36</v>
      </c>
      <c r="AB34" s="32" t="s">
        <v>347</v>
      </c>
    </row>
    <row r="35" spans="1:28" s="109" customFormat="1" ht="54" x14ac:dyDescent="0.25">
      <c r="A35" s="420"/>
      <c r="B35" s="420"/>
      <c r="C35" s="420"/>
      <c r="D35" s="493"/>
      <c r="E35" s="377"/>
      <c r="F35" s="379"/>
      <c r="G35" s="352"/>
      <c r="H35" s="355"/>
      <c r="I35" s="402"/>
      <c r="J35" s="358"/>
      <c r="K35" s="335"/>
      <c r="L35" s="383"/>
      <c r="M35" s="8" t="s">
        <v>73</v>
      </c>
      <c r="N35" s="341"/>
      <c r="O35" s="10">
        <v>4</v>
      </c>
      <c r="P35" s="343"/>
      <c r="Q35" s="346"/>
      <c r="R35" s="349"/>
      <c r="S35" s="364"/>
      <c r="T35" s="374"/>
      <c r="U35" s="329"/>
      <c r="V35" s="329"/>
      <c r="W35" s="371"/>
      <c r="X35" s="332"/>
      <c r="Y35" s="11" t="s">
        <v>28</v>
      </c>
      <c r="Z35" s="44" t="s">
        <v>100</v>
      </c>
      <c r="AA35" s="11" t="s">
        <v>28</v>
      </c>
      <c r="AB35" s="32" t="s">
        <v>416</v>
      </c>
    </row>
    <row r="36" spans="1:28" s="109" customFormat="1" ht="34.5" thickBot="1" x14ac:dyDescent="0.3">
      <c r="A36" s="420"/>
      <c r="B36" s="420"/>
      <c r="C36" s="420"/>
      <c r="D36" s="493"/>
      <c r="E36" s="377"/>
      <c r="F36" s="379"/>
      <c r="G36" s="352"/>
      <c r="H36" s="355"/>
      <c r="I36" s="403"/>
      <c r="J36" s="380"/>
      <c r="K36" s="336"/>
      <c r="L36" s="384"/>
      <c r="M36" s="9" t="s">
        <v>345</v>
      </c>
      <c r="N36" s="342"/>
      <c r="O36" s="33">
        <v>5</v>
      </c>
      <c r="P36" s="344"/>
      <c r="Q36" s="347"/>
      <c r="R36" s="350"/>
      <c r="S36" s="365"/>
      <c r="T36" s="375"/>
      <c r="U36" s="330"/>
      <c r="V36" s="330"/>
      <c r="W36" s="372"/>
      <c r="X36" s="333"/>
      <c r="Y36" s="14" t="s">
        <v>29</v>
      </c>
      <c r="Z36" s="39" t="s">
        <v>100</v>
      </c>
      <c r="AA36" s="14" t="s">
        <v>29</v>
      </c>
      <c r="AB36" s="35" t="s">
        <v>103</v>
      </c>
    </row>
    <row r="37" spans="1:28" s="109" customFormat="1" ht="22.5" customHeight="1" x14ac:dyDescent="0.2">
      <c r="A37" s="420"/>
      <c r="B37" s="420"/>
      <c r="C37" s="420"/>
      <c r="D37" s="493"/>
      <c r="E37" s="376" t="s">
        <v>44</v>
      </c>
      <c r="F37" s="378"/>
      <c r="G37" s="351">
        <v>1</v>
      </c>
      <c r="H37" s="354">
        <v>8</v>
      </c>
      <c r="I37" s="388"/>
      <c r="J37" s="357"/>
      <c r="K37" s="334" t="s">
        <v>47</v>
      </c>
      <c r="L37" s="337" t="s">
        <v>380</v>
      </c>
      <c r="M37" s="7" t="s">
        <v>342</v>
      </c>
      <c r="N37" s="340" t="s">
        <v>98</v>
      </c>
      <c r="O37" s="30">
        <v>1</v>
      </c>
      <c r="P37" s="343">
        <f>((O37*0.6)+(O38*0.1)+(O39*0.1)+(O40*0.1)+(O41*0.1))</f>
        <v>0.99999999999999989</v>
      </c>
      <c r="Q37" s="345">
        <v>2</v>
      </c>
      <c r="R37" s="348">
        <v>5</v>
      </c>
      <c r="S37" s="363">
        <f>P37*Q37*R37</f>
        <v>9.9999999999999982</v>
      </c>
      <c r="T37" s="385" t="s">
        <v>122</v>
      </c>
      <c r="U37" s="328">
        <f>G37/170*1</f>
        <v>5.8823529411764705E-3</v>
      </c>
      <c r="V37" s="369">
        <v>1</v>
      </c>
      <c r="W37" s="370">
        <f>S37*V37</f>
        <v>9.9999999999999982</v>
      </c>
      <c r="X37" s="331" t="str">
        <f>+IF(W37&gt;=500,"ALTO",IF(AND(W37&gt;325,W37&lt;=499),"MEDIO",IF(AND(W37&gt;1,W37&lt;=324),"BAJO",)))</f>
        <v>BAJO</v>
      </c>
      <c r="Y37" s="13" t="s">
        <v>26</v>
      </c>
      <c r="Z37" s="4" t="s">
        <v>100</v>
      </c>
      <c r="AA37" s="13" t="s">
        <v>26</v>
      </c>
      <c r="AB37" s="110"/>
    </row>
    <row r="38" spans="1:28" s="109" customFormat="1" ht="15.75" customHeight="1" x14ac:dyDescent="0.25">
      <c r="A38" s="420"/>
      <c r="B38" s="420"/>
      <c r="C38" s="420"/>
      <c r="D38" s="493"/>
      <c r="E38" s="377"/>
      <c r="F38" s="379"/>
      <c r="G38" s="352"/>
      <c r="H38" s="355"/>
      <c r="I38" s="389"/>
      <c r="J38" s="358"/>
      <c r="K38" s="335"/>
      <c r="L38" s="383"/>
      <c r="M38" s="8" t="s">
        <v>94</v>
      </c>
      <c r="N38" s="341"/>
      <c r="O38" s="10">
        <v>1</v>
      </c>
      <c r="P38" s="343"/>
      <c r="Q38" s="346"/>
      <c r="R38" s="349"/>
      <c r="S38" s="364"/>
      <c r="T38" s="386"/>
      <c r="U38" s="329"/>
      <c r="V38" s="329"/>
      <c r="W38" s="371"/>
      <c r="X38" s="332"/>
      <c r="Y38" s="11" t="s">
        <v>27</v>
      </c>
      <c r="Z38" s="3" t="s">
        <v>100</v>
      </c>
      <c r="AA38" s="11" t="s">
        <v>27</v>
      </c>
      <c r="AB38" s="29"/>
    </row>
    <row r="39" spans="1:28" s="109" customFormat="1" ht="27" x14ac:dyDescent="0.25">
      <c r="A39" s="420"/>
      <c r="B39" s="420"/>
      <c r="C39" s="420"/>
      <c r="D39" s="493"/>
      <c r="E39" s="377"/>
      <c r="F39" s="379"/>
      <c r="G39" s="352"/>
      <c r="H39" s="355"/>
      <c r="I39" s="389"/>
      <c r="J39" s="358"/>
      <c r="K39" s="335"/>
      <c r="L39" s="383"/>
      <c r="M39" s="8" t="s">
        <v>341</v>
      </c>
      <c r="N39" s="341"/>
      <c r="O39" s="10">
        <v>1</v>
      </c>
      <c r="P39" s="343"/>
      <c r="Q39" s="346"/>
      <c r="R39" s="349"/>
      <c r="S39" s="364"/>
      <c r="T39" s="386"/>
      <c r="U39" s="329"/>
      <c r="V39" s="329"/>
      <c r="W39" s="371"/>
      <c r="X39" s="332"/>
      <c r="Y39" s="11" t="s">
        <v>4</v>
      </c>
      <c r="Z39" s="31" t="s">
        <v>100</v>
      </c>
      <c r="AA39" s="11" t="s">
        <v>36</v>
      </c>
      <c r="AB39" s="32"/>
    </row>
    <row r="40" spans="1:28" s="109" customFormat="1" ht="54" x14ac:dyDescent="0.25">
      <c r="A40" s="420"/>
      <c r="B40" s="420"/>
      <c r="C40" s="420"/>
      <c r="D40" s="493"/>
      <c r="E40" s="377"/>
      <c r="F40" s="379"/>
      <c r="G40" s="352"/>
      <c r="H40" s="355"/>
      <c r="I40" s="389"/>
      <c r="J40" s="358"/>
      <c r="K40" s="335"/>
      <c r="L40" s="383"/>
      <c r="M40" s="8" t="s">
        <v>55</v>
      </c>
      <c r="N40" s="341"/>
      <c r="O40" s="10">
        <v>1</v>
      </c>
      <c r="P40" s="343"/>
      <c r="Q40" s="346"/>
      <c r="R40" s="349"/>
      <c r="S40" s="364"/>
      <c r="T40" s="386"/>
      <c r="U40" s="329"/>
      <c r="V40" s="329"/>
      <c r="W40" s="371"/>
      <c r="X40" s="332"/>
      <c r="Y40" s="11" t="s">
        <v>28</v>
      </c>
      <c r="Z40" s="31" t="s">
        <v>339</v>
      </c>
      <c r="AA40" s="11" t="s">
        <v>28</v>
      </c>
      <c r="AB40" s="32" t="s">
        <v>127</v>
      </c>
    </row>
    <row r="41" spans="1:28" s="109" customFormat="1" ht="45.75" thickBot="1" x14ac:dyDescent="0.3">
      <c r="A41" s="420"/>
      <c r="B41" s="420"/>
      <c r="C41" s="420"/>
      <c r="D41" s="493"/>
      <c r="E41" s="377"/>
      <c r="F41" s="379"/>
      <c r="G41" s="352"/>
      <c r="H41" s="355"/>
      <c r="I41" s="389"/>
      <c r="J41" s="380"/>
      <c r="K41" s="336"/>
      <c r="L41" s="384"/>
      <c r="M41" s="9" t="s">
        <v>338</v>
      </c>
      <c r="N41" s="342"/>
      <c r="O41" s="33">
        <v>1</v>
      </c>
      <c r="P41" s="344"/>
      <c r="Q41" s="347"/>
      <c r="R41" s="350"/>
      <c r="S41" s="365"/>
      <c r="T41" s="387"/>
      <c r="U41" s="330"/>
      <c r="V41" s="330"/>
      <c r="W41" s="372"/>
      <c r="X41" s="333"/>
      <c r="Y41" s="14" t="s">
        <v>29</v>
      </c>
      <c r="Z41" s="45" t="s">
        <v>417</v>
      </c>
      <c r="AA41" s="14" t="s">
        <v>29</v>
      </c>
      <c r="AB41" s="35" t="s">
        <v>498</v>
      </c>
    </row>
    <row r="42" spans="1:28" s="109" customFormat="1" ht="22.5" customHeight="1" x14ac:dyDescent="0.2">
      <c r="A42" s="420"/>
      <c r="B42" s="420"/>
      <c r="C42" s="420"/>
      <c r="D42" s="493"/>
      <c r="E42" s="376" t="s">
        <v>44</v>
      </c>
      <c r="F42" s="378"/>
      <c r="G42" s="351">
        <v>1</v>
      </c>
      <c r="H42" s="354">
        <v>8</v>
      </c>
      <c r="I42" s="389"/>
      <c r="J42" s="357"/>
      <c r="K42" s="334" t="s">
        <v>82</v>
      </c>
      <c r="L42" s="337" t="s">
        <v>379</v>
      </c>
      <c r="M42" s="7" t="s">
        <v>336</v>
      </c>
      <c r="N42" s="340" t="s">
        <v>98</v>
      </c>
      <c r="O42" s="30">
        <v>2</v>
      </c>
      <c r="P42" s="343">
        <f>((O42*0.6)+(O43*0.1)+(O44*0.1)+(O45*0.1)+(O46*0.1))</f>
        <v>1.7000000000000002</v>
      </c>
      <c r="Q42" s="345">
        <v>2</v>
      </c>
      <c r="R42" s="348">
        <v>5</v>
      </c>
      <c r="S42" s="363">
        <f>P42*Q42*R42</f>
        <v>17</v>
      </c>
      <c r="T42" s="366" t="str">
        <f>+IF(S42&gt;100,"Riesgo_ INTOLERABLE",IF(AND(S42&gt;65,S42&lt;=100),"Riesgo_ IMPORTANTE",IF(AND(S42&gt;37,S42&lt;=65),"Riesgo_ MODERADO",IF(AND(S42&gt;16,S42&lt;=37),"Riesgo_ TOLERABLE",IF(AND(S42&gt;=15),"Riesgo_BAJO")))))</f>
        <v>Riesgo_ TOLERABLE</v>
      </c>
      <c r="U42" s="328">
        <f>G42/170*1</f>
        <v>5.8823529411764705E-3</v>
      </c>
      <c r="V42" s="369">
        <v>1</v>
      </c>
      <c r="W42" s="370">
        <f>S42*V42</f>
        <v>17</v>
      </c>
      <c r="X42" s="331" t="str">
        <f>+IF(W42&gt;=500,"ALTO",IF(AND(W42&gt;325,W42&lt;=499),"MEDIO",IF(AND(W42&gt;1,W42&lt;=324),"BAJO",)))</f>
        <v>BAJO</v>
      </c>
      <c r="Y42" s="13" t="s">
        <v>26</v>
      </c>
      <c r="Z42" s="4" t="s">
        <v>100</v>
      </c>
      <c r="AA42" s="13" t="s">
        <v>26</v>
      </c>
      <c r="AB42" s="110"/>
    </row>
    <row r="43" spans="1:28" s="109" customFormat="1" ht="15.75" customHeight="1" x14ac:dyDescent="0.25">
      <c r="A43" s="420"/>
      <c r="B43" s="420"/>
      <c r="C43" s="420"/>
      <c r="D43" s="493"/>
      <c r="E43" s="377"/>
      <c r="F43" s="379"/>
      <c r="G43" s="352"/>
      <c r="H43" s="355"/>
      <c r="I43" s="389"/>
      <c r="J43" s="358"/>
      <c r="K43" s="335"/>
      <c r="L43" s="383"/>
      <c r="M43" s="8" t="s">
        <v>60</v>
      </c>
      <c r="N43" s="341"/>
      <c r="O43" s="10">
        <v>1</v>
      </c>
      <c r="P43" s="343"/>
      <c r="Q43" s="346"/>
      <c r="R43" s="349"/>
      <c r="S43" s="364"/>
      <c r="T43" s="367"/>
      <c r="U43" s="329"/>
      <c r="V43" s="329"/>
      <c r="W43" s="371"/>
      <c r="X43" s="332"/>
      <c r="Y43" s="11" t="s">
        <v>27</v>
      </c>
      <c r="Z43" s="3" t="s">
        <v>100</v>
      </c>
      <c r="AA43" s="11" t="s">
        <v>27</v>
      </c>
      <c r="AB43" s="29"/>
    </row>
    <row r="44" spans="1:28" s="109" customFormat="1" ht="27" x14ac:dyDescent="0.25">
      <c r="A44" s="420"/>
      <c r="B44" s="420"/>
      <c r="C44" s="420"/>
      <c r="D44" s="493"/>
      <c r="E44" s="377"/>
      <c r="F44" s="379"/>
      <c r="G44" s="352"/>
      <c r="H44" s="355"/>
      <c r="I44" s="389"/>
      <c r="J44" s="358"/>
      <c r="K44" s="335"/>
      <c r="L44" s="383"/>
      <c r="M44" s="8" t="s">
        <v>335</v>
      </c>
      <c r="N44" s="341"/>
      <c r="O44" s="10">
        <v>1</v>
      </c>
      <c r="P44" s="343"/>
      <c r="Q44" s="346"/>
      <c r="R44" s="349"/>
      <c r="S44" s="364"/>
      <c r="T44" s="367"/>
      <c r="U44" s="329"/>
      <c r="V44" s="329"/>
      <c r="W44" s="371"/>
      <c r="X44" s="332"/>
      <c r="Y44" s="11" t="s">
        <v>4</v>
      </c>
      <c r="Z44" s="111" t="s">
        <v>100</v>
      </c>
      <c r="AA44" s="11" t="s">
        <v>36</v>
      </c>
      <c r="AB44" s="32"/>
    </row>
    <row r="45" spans="1:28" s="109" customFormat="1" ht="54" x14ac:dyDescent="0.25">
      <c r="A45" s="420"/>
      <c r="B45" s="420"/>
      <c r="C45" s="420"/>
      <c r="D45" s="493"/>
      <c r="E45" s="377"/>
      <c r="F45" s="379"/>
      <c r="G45" s="352"/>
      <c r="H45" s="355"/>
      <c r="I45" s="389"/>
      <c r="J45" s="358"/>
      <c r="K45" s="335"/>
      <c r="L45" s="383"/>
      <c r="M45" s="8" t="s">
        <v>55</v>
      </c>
      <c r="N45" s="341"/>
      <c r="O45" s="10">
        <v>1</v>
      </c>
      <c r="P45" s="343"/>
      <c r="Q45" s="346"/>
      <c r="R45" s="349"/>
      <c r="S45" s="364"/>
      <c r="T45" s="367"/>
      <c r="U45" s="329"/>
      <c r="V45" s="329"/>
      <c r="W45" s="371"/>
      <c r="X45" s="332"/>
      <c r="Y45" s="11" t="s">
        <v>28</v>
      </c>
      <c r="Z45" s="31" t="s">
        <v>334</v>
      </c>
      <c r="AA45" s="11" t="s">
        <v>28</v>
      </c>
      <c r="AB45" s="32" t="s">
        <v>333</v>
      </c>
    </row>
    <row r="46" spans="1:28" s="109" customFormat="1" ht="45.75" thickBot="1" x14ac:dyDescent="0.3">
      <c r="A46" s="420"/>
      <c r="B46" s="420"/>
      <c r="C46" s="420"/>
      <c r="D46" s="493"/>
      <c r="E46" s="377"/>
      <c r="F46" s="379"/>
      <c r="G46" s="352"/>
      <c r="H46" s="355"/>
      <c r="I46" s="389"/>
      <c r="J46" s="380"/>
      <c r="K46" s="336"/>
      <c r="L46" s="384"/>
      <c r="M46" s="9" t="s">
        <v>57</v>
      </c>
      <c r="N46" s="342"/>
      <c r="O46" s="33">
        <v>2</v>
      </c>
      <c r="P46" s="344"/>
      <c r="Q46" s="347"/>
      <c r="R46" s="350"/>
      <c r="S46" s="365"/>
      <c r="T46" s="368"/>
      <c r="U46" s="330"/>
      <c r="V46" s="330"/>
      <c r="W46" s="372"/>
      <c r="X46" s="333"/>
      <c r="Y46" s="14" t="s">
        <v>29</v>
      </c>
      <c r="Z46" s="45" t="s">
        <v>417</v>
      </c>
      <c r="AA46" s="14" t="s">
        <v>29</v>
      </c>
      <c r="AB46" s="35" t="s">
        <v>498</v>
      </c>
    </row>
    <row r="47" spans="1:28" s="109" customFormat="1" ht="45" x14ac:dyDescent="0.2">
      <c r="A47" s="420"/>
      <c r="B47" s="420"/>
      <c r="C47" s="420"/>
      <c r="D47" s="493"/>
      <c r="E47" s="376" t="s">
        <v>44</v>
      </c>
      <c r="F47" s="378"/>
      <c r="G47" s="351">
        <v>1</v>
      </c>
      <c r="H47" s="354">
        <v>8</v>
      </c>
      <c r="I47" s="389"/>
      <c r="J47" s="357"/>
      <c r="K47" s="334" t="s">
        <v>92</v>
      </c>
      <c r="L47" s="381" t="s">
        <v>706</v>
      </c>
      <c r="M47" s="7" t="s">
        <v>96</v>
      </c>
      <c r="N47" s="340" t="s">
        <v>98</v>
      </c>
      <c r="O47" s="30">
        <v>5</v>
      </c>
      <c r="P47" s="343">
        <f>((O47*0.6)+(O48*0.1)+(O49*0.1)+(O50*0.1)+(O51*0.1))</f>
        <v>4.0000000000000009</v>
      </c>
      <c r="Q47" s="345">
        <v>3</v>
      </c>
      <c r="R47" s="348">
        <v>6</v>
      </c>
      <c r="S47" s="363">
        <f>P47*Q47*R47</f>
        <v>72.000000000000028</v>
      </c>
      <c r="T47" s="373" t="str">
        <f>+IF(S47&gt;100,"Riesgo_ INTOLERABLE",IF(AND(S47&gt;65,S47&lt;=100),"Riesgo_ IMPORTANTE",IF(AND(S47&gt;37,S47&lt;=65),"Riesgo_ MODERADO",IF(AND(S47&gt;16,S47&lt;=37),"Riesgo_ TOLERABLE",IF(AND(S47&gt;=15),"Riesgo_BAJO")))))</f>
        <v>Riesgo_ IMPORTANTE</v>
      </c>
      <c r="U47" s="328">
        <f>G47/170*1</f>
        <v>5.8823529411764705E-3</v>
      </c>
      <c r="V47" s="369">
        <v>1</v>
      </c>
      <c r="W47" s="370">
        <f>S47*V47</f>
        <v>72.000000000000028</v>
      </c>
      <c r="X47" s="498" t="s">
        <v>125</v>
      </c>
      <c r="Y47" s="13" t="s">
        <v>26</v>
      </c>
      <c r="Z47" s="4" t="s">
        <v>100</v>
      </c>
      <c r="AA47" s="13" t="s">
        <v>26</v>
      </c>
      <c r="AB47" s="110"/>
    </row>
    <row r="48" spans="1:28" s="109" customFormat="1" ht="15.75" x14ac:dyDescent="0.25">
      <c r="A48" s="420"/>
      <c r="B48" s="420"/>
      <c r="C48" s="420"/>
      <c r="D48" s="493"/>
      <c r="E48" s="377"/>
      <c r="F48" s="379"/>
      <c r="G48" s="352"/>
      <c r="H48" s="355"/>
      <c r="I48" s="389"/>
      <c r="J48" s="358"/>
      <c r="K48" s="335"/>
      <c r="L48" s="381"/>
      <c r="M48" s="8" t="s">
        <v>93</v>
      </c>
      <c r="N48" s="341"/>
      <c r="O48" s="10">
        <v>2</v>
      </c>
      <c r="P48" s="343"/>
      <c r="Q48" s="346"/>
      <c r="R48" s="349"/>
      <c r="S48" s="364"/>
      <c r="T48" s="374"/>
      <c r="U48" s="329"/>
      <c r="V48" s="329"/>
      <c r="W48" s="371"/>
      <c r="X48" s="499"/>
      <c r="Y48" s="11" t="s">
        <v>27</v>
      </c>
      <c r="Z48" s="3" t="s">
        <v>100</v>
      </c>
      <c r="AA48" s="11" t="s">
        <v>27</v>
      </c>
      <c r="AB48" s="29"/>
    </row>
    <row r="49" spans="1:28" s="109" customFormat="1" ht="27" x14ac:dyDescent="0.25">
      <c r="A49" s="420"/>
      <c r="B49" s="420"/>
      <c r="C49" s="420"/>
      <c r="D49" s="493"/>
      <c r="E49" s="377"/>
      <c r="F49" s="379"/>
      <c r="G49" s="352"/>
      <c r="H49" s="355"/>
      <c r="I49" s="389"/>
      <c r="J49" s="358"/>
      <c r="K49" s="335"/>
      <c r="L49" s="381"/>
      <c r="M49" s="8" t="s">
        <v>76</v>
      </c>
      <c r="N49" s="341"/>
      <c r="O49" s="10">
        <v>2</v>
      </c>
      <c r="P49" s="343"/>
      <c r="Q49" s="346"/>
      <c r="R49" s="349"/>
      <c r="S49" s="364"/>
      <c r="T49" s="374"/>
      <c r="U49" s="329"/>
      <c r="V49" s="329"/>
      <c r="W49" s="371"/>
      <c r="X49" s="499"/>
      <c r="Y49" s="11" t="s">
        <v>4</v>
      </c>
      <c r="Z49" s="31" t="s">
        <v>329</v>
      </c>
      <c r="AA49" s="11" t="s">
        <v>36</v>
      </c>
      <c r="AB49" s="43" t="s">
        <v>127</v>
      </c>
    </row>
    <row r="50" spans="1:28" s="109" customFormat="1" ht="54" x14ac:dyDescent="0.25">
      <c r="A50" s="420"/>
      <c r="B50" s="420"/>
      <c r="C50" s="420"/>
      <c r="D50" s="493"/>
      <c r="E50" s="377"/>
      <c r="F50" s="379"/>
      <c r="G50" s="352"/>
      <c r="H50" s="355"/>
      <c r="I50" s="389"/>
      <c r="J50" s="358"/>
      <c r="K50" s="335"/>
      <c r="L50" s="381"/>
      <c r="M50" s="8" t="s">
        <v>77</v>
      </c>
      <c r="N50" s="341"/>
      <c r="O50" s="10">
        <v>2</v>
      </c>
      <c r="P50" s="343"/>
      <c r="Q50" s="346"/>
      <c r="R50" s="349"/>
      <c r="S50" s="364"/>
      <c r="T50" s="374"/>
      <c r="U50" s="329"/>
      <c r="V50" s="329"/>
      <c r="W50" s="371"/>
      <c r="X50" s="499"/>
      <c r="Y50" s="11" t="s">
        <v>28</v>
      </c>
      <c r="Z50" s="31" t="s">
        <v>117</v>
      </c>
      <c r="AA50" s="11" t="s">
        <v>28</v>
      </c>
      <c r="AB50" s="32" t="s">
        <v>700</v>
      </c>
    </row>
    <row r="51" spans="1:28" s="109" customFormat="1" ht="68.25" thickBot="1" x14ac:dyDescent="0.3">
      <c r="A51" s="420"/>
      <c r="B51" s="420"/>
      <c r="C51" s="420"/>
      <c r="D51" s="493"/>
      <c r="E51" s="377"/>
      <c r="F51" s="379"/>
      <c r="G51" s="352"/>
      <c r="H51" s="355"/>
      <c r="I51" s="389"/>
      <c r="J51" s="380"/>
      <c r="K51" s="336"/>
      <c r="L51" s="382"/>
      <c r="M51" s="9" t="s">
        <v>57</v>
      </c>
      <c r="N51" s="342"/>
      <c r="O51" s="33">
        <v>4</v>
      </c>
      <c r="P51" s="344"/>
      <c r="Q51" s="347"/>
      <c r="R51" s="350"/>
      <c r="S51" s="365"/>
      <c r="T51" s="375"/>
      <c r="U51" s="330"/>
      <c r="V51" s="330"/>
      <c r="W51" s="372"/>
      <c r="X51" s="500"/>
      <c r="Y51" s="14" t="s">
        <v>29</v>
      </c>
      <c r="Z51" s="45" t="s">
        <v>100</v>
      </c>
      <c r="AA51" s="14" t="s">
        <v>29</v>
      </c>
      <c r="AB51" s="32" t="s">
        <v>707</v>
      </c>
    </row>
    <row r="52" spans="1:28" s="109" customFormat="1" ht="78.75" x14ac:dyDescent="0.2">
      <c r="A52" s="420"/>
      <c r="B52" s="420"/>
      <c r="C52" s="420"/>
      <c r="D52" s="493"/>
      <c r="E52" s="376" t="s">
        <v>44</v>
      </c>
      <c r="F52" s="378"/>
      <c r="G52" s="351">
        <v>1</v>
      </c>
      <c r="H52" s="354">
        <v>8</v>
      </c>
      <c r="I52" s="389"/>
      <c r="J52" s="357"/>
      <c r="K52" s="334" t="s">
        <v>51</v>
      </c>
      <c r="L52" s="337" t="s">
        <v>501</v>
      </c>
      <c r="M52" s="7" t="s">
        <v>325</v>
      </c>
      <c r="N52" s="340" t="s">
        <v>98</v>
      </c>
      <c r="O52" s="30">
        <v>5</v>
      </c>
      <c r="P52" s="343">
        <f>((O52*0.6)+(O53*0.1)+(O54*0.1)+(O55*0.1)+(O56*0.1))</f>
        <v>3.8000000000000003</v>
      </c>
      <c r="Q52" s="345">
        <v>3</v>
      </c>
      <c r="R52" s="348">
        <v>6</v>
      </c>
      <c r="S52" s="363">
        <f>P52*Q52*R52</f>
        <v>68.400000000000006</v>
      </c>
      <c r="T52" s="495" t="str">
        <f>+IF(S52&gt;100,"Riesgo_ INTOLERABLE",IF(AND(S52&gt;65,S52&lt;=100),"Riesgo_ IMPORTANTE",IF(AND(S52&gt;37,S52&lt;=65),"Riesgo_ MODERADO",IF(AND(S52&gt;16,S52&lt;=37),"Riesgo_ TOLERABLE",IF(AND(S52&gt;=15),"Riesgo_BAJO")))))</f>
        <v>Riesgo_ IMPORTANTE</v>
      </c>
      <c r="U52" s="328">
        <f>G52/170*1</f>
        <v>5.8823529411764705E-3</v>
      </c>
      <c r="V52" s="369">
        <v>1</v>
      </c>
      <c r="W52" s="370">
        <f>S52*V52</f>
        <v>68.400000000000006</v>
      </c>
      <c r="X52" s="331" t="str">
        <f>+IF(W52&gt;=500,"ALTO",IF(AND(W52&gt;325,W52&lt;=499),"MEDIO",IF(AND(W52&gt;1,W52&lt;=324),"BAJO",)))</f>
        <v>BAJO</v>
      </c>
      <c r="Y52" s="13" t="s">
        <v>26</v>
      </c>
      <c r="Z52" s="3" t="s">
        <v>100</v>
      </c>
      <c r="AA52" s="11" t="s">
        <v>27</v>
      </c>
      <c r="AB52" s="29"/>
    </row>
    <row r="53" spans="1:28" s="109" customFormat="1" ht="56.25" x14ac:dyDescent="0.25">
      <c r="A53" s="420"/>
      <c r="B53" s="420"/>
      <c r="C53" s="420"/>
      <c r="D53" s="493"/>
      <c r="E53" s="377"/>
      <c r="F53" s="379"/>
      <c r="G53" s="352"/>
      <c r="H53" s="355"/>
      <c r="I53" s="389"/>
      <c r="J53" s="358"/>
      <c r="K53" s="335"/>
      <c r="L53" s="338"/>
      <c r="M53" s="8" t="s">
        <v>60</v>
      </c>
      <c r="N53" s="341"/>
      <c r="O53" s="10">
        <v>1</v>
      </c>
      <c r="P53" s="343"/>
      <c r="Q53" s="346"/>
      <c r="R53" s="349"/>
      <c r="S53" s="364"/>
      <c r="T53" s="496"/>
      <c r="U53" s="329"/>
      <c r="V53" s="329"/>
      <c r="W53" s="371"/>
      <c r="X53" s="332"/>
      <c r="Y53" s="11" t="s">
        <v>27</v>
      </c>
      <c r="Z53" s="38" t="s">
        <v>100</v>
      </c>
      <c r="AA53" s="11" t="s">
        <v>36</v>
      </c>
      <c r="AB53" s="32" t="s">
        <v>324</v>
      </c>
    </row>
    <row r="54" spans="1:28" s="109" customFormat="1" ht="54" x14ac:dyDescent="0.25">
      <c r="A54" s="420"/>
      <c r="B54" s="420"/>
      <c r="C54" s="420"/>
      <c r="D54" s="493"/>
      <c r="E54" s="377"/>
      <c r="F54" s="379"/>
      <c r="G54" s="352"/>
      <c r="H54" s="355"/>
      <c r="I54" s="389"/>
      <c r="J54" s="358"/>
      <c r="K54" s="335"/>
      <c r="L54" s="338"/>
      <c r="M54" s="8" t="s">
        <v>89</v>
      </c>
      <c r="N54" s="341"/>
      <c r="O54" s="10">
        <v>2</v>
      </c>
      <c r="P54" s="343"/>
      <c r="Q54" s="346"/>
      <c r="R54" s="349"/>
      <c r="S54" s="364"/>
      <c r="T54" s="496"/>
      <c r="U54" s="329"/>
      <c r="V54" s="329"/>
      <c r="W54" s="371"/>
      <c r="X54" s="332"/>
      <c r="Y54" s="11" t="s">
        <v>4</v>
      </c>
      <c r="Z54" s="38" t="s">
        <v>429</v>
      </c>
      <c r="AA54" s="11" t="s">
        <v>28</v>
      </c>
      <c r="AB54" s="32" t="s">
        <v>119</v>
      </c>
    </row>
    <row r="55" spans="1:28" s="109" customFormat="1" ht="54.75" thickBot="1" x14ac:dyDescent="0.3">
      <c r="A55" s="420"/>
      <c r="B55" s="420"/>
      <c r="C55" s="420"/>
      <c r="D55" s="493"/>
      <c r="E55" s="377"/>
      <c r="F55" s="379"/>
      <c r="G55" s="352"/>
      <c r="H55" s="355"/>
      <c r="I55" s="389"/>
      <c r="J55" s="358"/>
      <c r="K55" s="335"/>
      <c r="L55" s="338"/>
      <c r="M55" s="8" t="s">
        <v>323</v>
      </c>
      <c r="N55" s="341"/>
      <c r="O55" s="10">
        <v>1</v>
      </c>
      <c r="P55" s="343"/>
      <c r="Q55" s="346"/>
      <c r="R55" s="349"/>
      <c r="S55" s="364"/>
      <c r="T55" s="496"/>
      <c r="U55" s="329"/>
      <c r="V55" s="329"/>
      <c r="W55" s="371"/>
      <c r="X55" s="332"/>
      <c r="Y55" s="11" t="s">
        <v>28</v>
      </c>
      <c r="Z55" s="38" t="s">
        <v>100</v>
      </c>
      <c r="AA55" s="11" t="s">
        <v>29</v>
      </c>
      <c r="AB55" s="32" t="s">
        <v>124</v>
      </c>
    </row>
    <row r="56" spans="1:28" s="109" customFormat="1" ht="57" thickBot="1" x14ac:dyDescent="0.3">
      <c r="A56" s="420"/>
      <c r="B56" s="420"/>
      <c r="C56" s="420"/>
      <c r="D56" s="493"/>
      <c r="E56" s="377"/>
      <c r="F56" s="379"/>
      <c r="G56" s="352"/>
      <c r="H56" s="355"/>
      <c r="I56" s="389"/>
      <c r="J56" s="380"/>
      <c r="K56" s="336"/>
      <c r="L56" s="339"/>
      <c r="M56" s="9" t="s">
        <v>90</v>
      </c>
      <c r="N56" s="342"/>
      <c r="O56" s="33">
        <v>4</v>
      </c>
      <c r="P56" s="344"/>
      <c r="Q56" s="347"/>
      <c r="R56" s="350"/>
      <c r="S56" s="365"/>
      <c r="T56" s="497"/>
      <c r="U56" s="330"/>
      <c r="V56" s="330"/>
      <c r="W56" s="372"/>
      <c r="X56" s="333"/>
      <c r="Y56" s="14" t="s">
        <v>29</v>
      </c>
      <c r="Z56" s="4" t="s">
        <v>100</v>
      </c>
      <c r="AA56" s="13" t="s">
        <v>26</v>
      </c>
      <c r="AB56" s="110"/>
    </row>
    <row r="57" spans="1:28" s="109" customFormat="1" ht="33.75" x14ac:dyDescent="0.2">
      <c r="A57" s="420"/>
      <c r="B57" s="420"/>
      <c r="C57" s="420"/>
      <c r="D57" s="493"/>
      <c r="E57" s="376" t="s">
        <v>44</v>
      </c>
      <c r="F57" s="378"/>
      <c r="G57" s="351">
        <v>1</v>
      </c>
      <c r="H57" s="354">
        <v>8</v>
      </c>
      <c r="I57" s="389"/>
      <c r="J57" s="357"/>
      <c r="K57" s="334" t="s">
        <v>52</v>
      </c>
      <c r="L57" s="361" t="s">
        <v>500</v>
      </c>
      <c r="M57" s="7" t="s">
        <v>320</v>
      </c>
      <c r="N57" s="340" t="s">
        <v>98</v>
      </c>
      <c r="O57" s="30">
        <v>3</v>
      </c>
      <c r="P57" s="343">
        <f>((O57*0.6)+(O58*0.1)+(O59*0.1)+(O60*0.1)+(O61*0.1))</f>
        <v>2.5</v>
      </c>
      <c r="Q57" s="345">
        <v>3</v>
      </c>
      <c r="R57" s="348">
        <v>5</v>
      </c>
      <c r="S57" s="363">
        <f>P57*Q57*R57</f>
        <v>37.5</v>
      </c>
      <c r="T57" s="373" t="str">
        <f>+IF(S57&gt;100,"Riesgo_ INTOLERABLE",IF(AND(S57&gt;65,S57&lt;=100),"Riesgo_ IMPORTANTE",IF(AND(S57&gt;37,S57&lt;=65),"Riesgo_ MODERADO",IF(AND(S57&gt;16,S57&lt;=37),"Riesgo_ TOLERABLE",IF(AND(S57&gt;=15),"Riesgo_BAJO")))))</f>
        <v>Riesgo_ MODERADO</v>
      </c>
      <c r="U57" s="328">
        <f>G57/170*1</f>
        <v>5.8823529411764705E-3</v>
      </c>
      <c r="V57" s="369">
        <v>1</v>
      </c>
      <c r="W57" s="370">
        <f>S57*V57</f>
        <v>37.5</v>
      </c>
      <c r="X57" s="331" t="str">
        <f>+IF(W57&gt;=500,"ALTO",IF(AND(W57&gt;325,W57&lt;=499),"MEDIO",IF(AND(W57&gt;1,W57&lt;=324),"BAJO",)))</f>
        <v>BAJO</v>
      </c>
      <c r="Y57" s="13" t="s">
        <v>26</v>
      </c>
      <c r="Z57" s="3" t="s">
        <v>100</v>
      </c>
      <c r="AA57" s="11" t="s">
        <v>27</v>
      </c>
      <c r="AB57" s="29"/>
    </row>
    <row r="58" spans="1:28" s="109" customFormat="1" ht="45" x14ac:dyDescent="0.25">
      <c r="A58" s="420"/>
      <c r="B58" s="420"/>
      <c r="C58" s="420"/>
      <c r="D58" s="493"/>
      <c r="E58" s="377"/>
      <c r="F58" s="379"/>
      <c r="G58" s="352"/>
      <c r="H58" s="355"/>
      <c r="I58" s="389"/>
      <c r="J58" s="358"/>
      <c r="K58" s="335"/>
      <c r="L58" s="338"/>
      <c r="M58" s="8" t="s">
        <v>60</v>
      </c>
      <c r="N58" s="341"/>
      <c r="O58" s="10">
        <v>1</v>
      </c>
      <c r="P58" s="343"/>
      <c r="Q58" s="346"/>
      <c r="R58" s="349"/>
      <c r="S58" s="364"/>
      <c r="T58" s="374"/>
      <c r="U58" s="329"/>
      <c r="V58" s="329"/>
      <c r="W58" s="371"/>
      <c r="X58" s="332"/>
      <c r="Y58" s="11" t="s">
        <v>27</v>
      </c>
      <c r="Z58" s="38" t="s">
        <v>100</v>
      </c>
      <c r="AA58" s="11" t="s">
        <v>36</v>
      </c>
      <c r="AB58" s="32" t="s">
        <v>319</v>
      </c>
    </row>
    <row r="59" spans="1:28" s="109" customFormat="1" ht="56.25" x14ac:dyDescent="0.25">
      <c r="A59" s="420"/>
      <c r="B59" s="420"/>
      <c r="C59" s="420"/>
      <c r="D59" s="493"/>
      <c r="E59" s="377"/>
      <c r="F59" s="379"/>
      <c r="G59" s="352"/>
      <c r="H59" s="355"/>
      <c r="I59" s="389"/>
      <c r="J59" s="358"/>
      <c r="K59" s="335"/>
      <c r="L59" s="338"/>
      <c r="M59" s="8" t="s">
        <v>97</v>
      </c>
      <c r="N59" s="341"/>
      <c r="O59" s="10">
        <v>2</v>
      </c>
      <c r="P59" s="343"/>
      <c r="Q59" s="346"/>
      <c r="R59" s="349"/>
      <c r="S59" s="364"/>
      <c r="T59" s="374"/>
      <c r="U59" s="329"/>
      <c r="V59" s="329"/>
      <c r="W59" s="371"/>
      <c r="X59" s="332"/>
      <c r="Y59" s="11" t="s">
        <v>4</v>
      </c>
      <c r="Z59" s="38" t="s">
        <v>422</v>
      </c>
      <c r="AA59" s="11" t="s">
        <v>28</v>
      </c>
      <c r="AB59" s="32" t="s">
        <v>423</v>
      </c>
    </row>
    <row r="60" spans="1:28" s="109" customFormat="1" ht="57" thickBot="1" x14ac:dyDescent="0.3">
      <c r="A60" s="420"/>
      <c r="B60" s="420"/>
      <c r="C60" s="420"/>
      <c r="D60" s="493"/>
      <c r="E60" s="377"/>
      <c r="F60" s="379"/>
      <c r="G60" s="352"/>
      <c r="H60" s="355"/>
      <c r="I60" s="389"/>
      <c r="J60" s="358"/>
      <c r="K60" s="335"/>
      <c r="L60" s="338"/>
      <c r="M60" s="8" t="s">
        <v>87</v>
      </c>
      <c r="N60" s="341"/>
      <c r="O60" s="10">
        <v>1</v>
      </c>
      <c r="P60" s="343"/>
      <c r="Q60" s="346"/>
      <c r="R60" s="349"/>
      <c r="S60" s="364"/>
      <c r="T60" s="374"/>
      <c r="U60" s="329"/>
      <c r="V60" s="329"/>
      <c r="W60" s="371"/>
      <c r="X60" s="332"/>
      <c r="Y60" s="11" t="s">
        <v>28</v>
      </c>
      <c r="Z60" s="45" t="s">
        <v>100</v>
      </c>
      <c r="AA60" s="14" t="s">
        <v>29</v>
      </c>
      <c r="AB60" s="35" t="s">
        <v>316</v>
      </c>
    </row>
    <row r="61" spans="1:28" s="109" customFormat="1" ht="57" thickBot="1" x14ac:dyDescent="0.3">
      <c r="A61" s="421"/>
      <c r="B61" s="421"/>
      <c r="C61" s="421"/>
      <c r="D61" s="494"/>
      <c r="E61" s="428"/>
      <c r="F61" s="429"/>
      <c r="G61" s="353"/>
      <c r="H61" s="356"/>
      <c r="I61" s="390"/>
      <c r="J61" s="359"/>
      <c r="K61" s="360"/>
      <c r="L61" s="362"/>
      <c r="M61" s="9" t="s">
        <v>91</v>
      </c>
      <c r="N61" s="342"/>
      <c r="O61" s="33">
        <v>3</v>
      </c>
      <c r="P61" s="344"/>
      <c r="Q61" s="347"/>
      <c r="R61" s="350"/>
      <c r="S61" s="365"/>
      <c r="T61" s="375"/>
      <c r="U61" s="330"/>
      <c r="V61" s="330"/>
      <c r="W61" s="372"/>
      <c r="X61" s="333"/>
      <c r="Y61" s="14" t="s">
        <v>29</v>
      </c>
      <c r="Z61" s="45" t="s">
        <v>100</v>
      </c>
      <c r="AA61" s="14" t="s">
        <v>29</v>
      </c>
      <c r="AB61" s="35" t="s">
        <v>316</v>
      </c>
    </row>
  </sheetData>
  <mergeCells count="214">
    <mergeCell ref="X52:X56"/>
    <mergeCell ref="U57:U61"/>
    <mergeCell ref="V57:V61"/>
    <mergeCell ref="W57:W61"/>
    <mergeCell ref="X57:X61"/>
    <mergeCell ref="Q57:Q61"/>
    <mergeCell ref="R57:R61"/>
    <mergeCell ref="S57:S61"/>
    <mergeCell ref="J57:J61"/>
    <mergeCell ref="K57:K61"/>
    <mergeCell ref="L57:L61"/>
    <mergeCell ref="N57:N61"/>
    <mergeCell ref="P57:P61"/>
    <mergeCell ref="T57:T61"/>
    <mergeCell ref="U52:U56"/>
    <mergeCell ref="V52:V56"/>
    <mergeCell ref="W52:W56"/>
    <mergeCell ref="P52:P56"/>
    <mergeCell ref="Q52:Q56"/>
    <mergeCell ref="R52:R56"/>
    <mergeCell ref="S52:S56"/>
    <mergeCell ref="J52:J56"/>
    <mergeCell ref="K52:K56"/>
    <mergeCell ref="L52:L56"/>
    <mergeCell ref="N52:N56"/>
    <mergeCell ref="E52:E56"/>
    <mergeCell ref="F52:F56"/>
    <mergeCell ref="G52:G56"/>
    <mergeCell ref="H52:H56"/>
    <mergeCell ref="T52:T56"/>
    <mergeCell ref="J47:J51"/>
    <mergeCell ref="K47:K51"/>
    <mergeCell ref="T47:T51"/>
    <mergeCell ref="L47:L51"/>
    <mergeCell ref="N47:N51"/>
    <mergeCell ref="U47:U51"/>
    <mergeCell ref="W42:W46"/>
    <mergeCell ref="X42:X46"/>
    <mergeCell ref="P42:P46"/>
    <mergeCell ref="Q42:Q46"/>
    <mergeCell ref="R42:R46"/>
    <mergeCell ref="S42:S46"/>
    <mergeCell ref="V47:V51"/>
    <mergeCell ref="W47:W51"/>
    <mergeCell ref="X47:X51"/>
    <mergeCell ref="P47:P51"/>
    <mergeCell ref="Q47:Q51"/>
    <mergeCell ref="R47:R51"/>
    <mergeCell ref="T42:T46"/>
    <mergeCell ref="U42:U46"/>
    <mergeCell ref="X37:X41"/>
    <mergeCell ref="E42:E46"/>
    <mergeCell ref="F42:F46"/>
    <mergeCell ref="G42:G46"/>
    <mergeCell ref="H42:H46"/>
    <mergeCell ref="J42:J46"/>
    <mergeCell ref="K42:K46"/>
    <mergeCell ref="L42:L46"/>
    <mergeCell ref="X32:X36"/>
    <mergeCell ref="E32:E36"/>
    <mergeCell ref="F32:F36"/>
    <mergeCell ref="G32:G36"/>
    <mergeCell ref="H32:H36"/>
    <mergeCell ref="J32:J36"/>
    <mergeCell ref="K32:K36"/>
    <mergeCell ref="R37:R41"/>
    <mergeCell ref="I37:I61"/>
    <mergeCell ref="J37:J41"/>
    <mergeCell ref="K37:K41"/>
    <mergeCell ref="N42:N46"/>
    <mergeCell ref="V42:V46"/>
    <mergeCell ref="S47:S51"/>
    <mergeCell ref="E37:E41"/>
    <mergeCell ref="F37:F41"/>
    <mergeCell ref="L37:L41"/>
    <mergeCell ref="N37:N41"/>
    <mergeCell ref="P37:P41"/>
    <mergeCell ref="W32:W36"/>
    <mergeCell ref="T32:T36"/>
    <mergeCell ref="T37:T41"/>
    <mergeCell ref="P32:P36"/>
    <mergeCell ref="U37:U41"/>
    <mergeCell ref="W37:W41"/>
    <mergeCell ref="V32:V36"/>
    <mergeCell ref="Q32:Q36"/>
    <mergeCell ref="R32:R36"/>
    <mergeCell ref="S32:S36"/>
    <mergeCell ref="S37:S41"/>
    <mergeCell ref="U32:U36"/>
    <mergeCell ref="N32:N36"/>
    <mergeCell ref="V37:V41"/>
    <mergeCell ref="Q37:Q41"/>
    <mergeCell ref="W27:W31"/>
    <mergeCell ref="X27:X31"/>
    <mergeCell ref="E27:E31"/>
    <mergeCell ref="F27:F31"/>
    <mergeCell ref="G27:G31"/>
    <mergeCell ref="H27:H31"/>
    <mergeCell ref="V27:V31"/>
    <mergeCell ref="P22:P26"/>
    <mergeCell ref="L27:L31"/>
    <mergeCell ref="N27:N31"/>
    <mergeCell ref="T27:T31"/>
    <mergeCell ref="Q27:Q31"/>
    <mergeCell ref="R27:R31"/>
    <mergeCell ref="S27:S31"/>
    <mergeCell ref="U27:U31"/>
    <mergeCell ref="P27:P31"/>
    <mergeCell ref="W12:W16"/>
    <mergeCell ref="X12:X16"/>
    <mergeCell ref="W17:W21"/>
    <mergeCell ref="X17:X21"/>
    <mergeCell ref="E22:E26"/>
    <mergeCell ref="F22:F26"/>
    <mergeCell ref="G22:G26"/>
    <mergeCell ref="H22:H26"/>
    <mergeCell ref="J22:J26"/>
    <mergeCell ref="K22:K26"/>
    <mergeCell ref="X22:X26"/>
    <mergeCell ref="S22:S26"/>
    <mergeCell ref="T22:T26"/>
    <mergeCell ref="U22:U26"/>
    <mergeCell ref="V22:V26"/>
    <mergeCell ref="W22:W26"/>
    <mergeCell ref="Q22:Q26"/>
    <mergeCell ref="R22:R26"/>
    <mergeCell ref="S12:S16"/>
    <mergeCell ref="T12:T16"/>
    <mergeCell ref="U12:U16"/>
    <mergeCell ref="V12:V16"/>
    <mergeCell ref="N12:N16"/>
    <mergeCell ref="P12:P16"/>
    <mergeCell ref="U17:U21"/>
    <mergeCell ref="V17:V21"/>
    <mergeCell ref="R17:R21"/>
    <mergeCell ref="I12:I36"/>
    <mergeCell ref="J12:J16"/>
    <mergeCell ref="K12:K16"/>
    <mergeCell ref="L12:L16"/>
    <mergeCell ref="J27:J31"/>
    <mergeCell ref="K27:K31"/>
    <mergeCell ref="L32:L36"/>
    <mergeCell ref="L22:L26"/>
    <mergeCell ref="N22:N26"/>
    <mergeCell ref="Q12:Q16"/>
    <mergeCell ref="R12:R16"/>
    <mergeCell ref="J17:J21"/>
    <mergeCell ref="K17:K21"/>
    <mergeCell ref="S17:S21"/>
    <mergeCell ref="T17:T21"/>
    <mergeCell ref="L17:L21"/>
    <mergeCell ref="N17:N21"/>
    <mergeCell ref="P17:P21"/>
    <mergeCell ref="Q17:Q21"/>
    <mergeCell ref="E12:E16"/>
    <mergeCell ref="F12:F16"/>
    <mergeCell ref="G12:G16"/>
    <mergeCell ref="H12:H16"/>
    <mergeCell ref="A12:A61"/>
    <mergeCell ref="B12:B61"/>
    <mergeCell ref="C12:C61"/>
    <mergeCell ref="D12:D61"/>
    <mergeCell ref="E17:E21"/>
    <mergeCell ref="F17:F21"/>
    <mergeCell ref="G47:G51"/>
    <mergeCell ref="H47:H51"/>
    <mergeCell ref="G37:G41"/>
    <mergeCell ref="H37:H41"/>
    <mergeCell ref="E47:E51"/>
    <mergeCell ref="F47:F51"/>
    <mergeCell ref="G17:G21"/>
    <mergeCell ref="H17:H21"/>
    <mergeCell ref="E57:E61"/>
    <mergeCell ref="F57:F61"/>
    <mergeCell ref="G57:G61"/>
    <mergeCell ref="H57:H61"/>
    <mergeCell ref="A1:C4"/>
    <mergeCell ref="D1:Z4"/>
    <mergeCell ref="S9:T9"/>
    <mergeCell ref="Q10:Q11"/>
    <mergeCell ref="R10:R11"/>
    <mergeCell ref="S10:S11"/>
    <mergeCell ref="A6:H6"/>
    <mergeCell ref="L6:M6"/>
    <mergeCell ref="A8:A11"/>
    <mergeCell ref="B8:B11"/>
    <mergeCell ref="C8:C11"/>
    <mergeCell ref="D8:D11"/>
    <mergeCell ref="E9:E11"/>
    <mergeCell ref="F9:F11"/>
    <mergeCell ref="G9:G11"/>
    <mergeCell ref="H9:H11"/>
    <mergeCell ref="I9:I11"/>
    <mergeCell ref="J9:J11"/>
    <mergeCell ref="K9:K11"/>
    <mergeCell ref="W10:W11"/>
    <mergeCell ref="X10:X11"/>
    <mergeCell ref="U8:X9"/>
    <mergeCell ref="Y8:Z11"/>
    <mergeCell ref="O8:T8"/>
    <mergeCell ref="AA1:AB2"/>
    <mergeCell ref="AA3:AB4"/>
    <mergeCell ref="E8:F8"/>
    <mergeCell ref="G8:H8"/>
    <mergeCell ref="I8:K8"/>
    <mergeCell ref="L8:L11"/>
    <mergeCell ref="M8:M11"/>
    <mergeCell ref="N8:N11"/>
    <mergeCell ref="T10:T11"/>
    <mergeCell ref="U10:V10"/>
    <mergeCell ref="AA8:AB11"/>
    <mergeCell ref="O9:O11"/>
    <mergeCell ref="P9:P11"/>
    <mergeCell ref="Q9:R9"/>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0000"/>
    <pageSetUpPr fitToPage="1"/>
  </sheetPr>
  <dimension ref="A1:AE71"/>
  <sheetViews>
    <sheetView showGridLines="0" topLeftCell="N1" zoomScale="60" zoomScaleNormal="60" workbookViewId="0">
      <selection activeCell="Q10" sqref="Q10:Q11"/>
    </sheetView>
  </sheetViews>
  <sheetFormatPr baseColWidth="10" defaultRowHeight="33" x14ac:dyDescent="0.45"/>
  <cols>
    <col min="1" max="1" width="8.7109375" bestFit="1" customWidth="1"/>
    <col min="2" max="2" width="10.7109375" bestFit="1" customWidth="1"/>
    <col min="3" max="3" width="15.140625" bestFit="1" customWidth="1"/>
    <col min="4" max="4" width="15.42578125" customWidth="1"/>
    <col min="5" max="5" width="3.7109375" bestFit="1" customWidth="1"/>
    <col min="6" max="6" width="5.42578125" bestFit="1" customWidth="1"/>
    <col min="7" max="7" width="6.140625" bestFit="1" customWidth="1"/>
    <col min="8" max="8" width="8.7109375" bestFit="1" customWidth="1"/>
    <col min="9" max="9" width="12" customWidth="1"/>
    <col min="10" max="10" width="14.140625" customWidth="1"/>
    <col min="11" max="11" width="18.85546875" customWidth="1"/>
    <col min="12" max="12" width="22" customWidth="1"/>
    <col min="13" max="13" width="43.5703125" customWidth="1"/>
    <col min="14" max="14" width="10.28515625" style="34" customWidth="1"/>
    <col min="15" max="15" width="6" style="18" customWidth="1"/>
    <col min="16" max="16" width="11.140625" style="23" bestFit="1" customWidth="1"/>
    <col min="17" max="17" width="6.28515625" style="16" bestFit="1" customWidth="1"/>
    <col min="18" max="18" width="6.7109375" style="16" customWidth="1"/>
    <col min="19" max="19" width="15.28515625" style="25" customWidth="1"/>
    <col min="20" max="20" width="14.85546875" style="15" customWidth="1"/>
    <col min="21" max="21" width="13.42578125" customWidth="1"/>
    <col min="22" max="22" width="9.140625" bestFit="1" customWidth="1"/>
    <col min="23" max="23" width="14.42578125" style="24" customWidth="1"/>
    <col min="24" max="24" width="17.5703125" customWidth="1"/>
    <col min="25" max="25" width="15.42578125" style="12" customWidth="1"/>
    <col min="26" max="26" width="50" customWidth="1"/>
    <col min="27" max="27" width="14.7109375" style="12" customWidth="1"/>
    <col min="28" max="28" width="44.28515625" customWidth="1"/>
    <col min="29" max="29" width="34.85546875" customWidth="1"/>
  </cols>
  <sheetData>
    <row r="1" spans="1:31" ht="12.75" customHeight="1" x14ac:dyDescent="0.2">
      <c r="A1" s="449"/>
      <c r="B1" s="449"/>
      <c r="C1" s="450"/>
      <c r="D1" s="455" t="s">
        <v>40</v>
      </c>
      <c r="E1" s="455"/>
      <c r="F1" s="455"/>
      <c r="G1" s="455"/>
      <c r="H1" s="455"/>
      <c r="I1" s="455"/>
      <c r="J1" s="455"/>
      <c r="K1" s="455"/>
      <c r="L1" s="455"/>
      <c r="M1" s="455"/>
      <c r="N1" s="455"/>
      <c r="O1" s="455"/>
      <c r="P1" s="455"/>
      <c r="Q1" s="455"/>
      <c r="R1" s="455"/>
      <c r="S1" s="455"/>
      <c r="T1" s="455"/>
      <c r="U1" s="455"/>
      <c r="V1" s="455"/>
      <c r="W1" s="455"/>
      <c r="X1" s="455"/>
      <c r="Y1" s="455"/>
      <c r="Z1" s="455"/>
      <c r="AA1" s="441" t="s">
        <v>128</v>
      </c>
      <c r="AB1" s="442"/>
    </row>
    <row r="2" spans="1:31" ht="12.75" customHeight="1" x14ac:dyDescent="0.2">
      <c r="A2" s="451"/>
      <c r="B2" s="451"/>
      <c r="C2" s="452"/>
      <c r="D2" s="456"/>
      <c r="E2" s="456"/>
      <c r="F2" s="456"/>
      <c r="G2" s="456"/>
      <c r="H2" s="456"/>
      <c r="I2" s="456"/>
      <c r="J2" s="456"/>
      <c r="K2" s="456"/>
      <c r="L2" s="456"/>
      <c r="M2" s="456"/>
      <c r="N2" s="456"/>
      <c r="O2" s="456"/>
      <c r="P2" s="456"/>
      <c r="Q2" s="456"/>
      <c r="R2" s="456"/>
      <c r="S2" s="456"/>
      <c r="T2" s="456"/>
      <c r="U2" s="456"/>
      <c r="V2" s="456"/>
      <c r="W2" s="456"/>
      <c r="X2" s="456"/>
      <c r="Y2" s="456"/>
      <c r="Z2" s="456"/>
      <c r="AA2" s="443"/>
      <c r="AB2" s="444"/>
    </row>
    <row r="3" spans="1:31" ht="12.75" customHeight="1" x14ac:dyDescent="0.2">
      <c r="A3" s="451"/>
      <c r="B3" s="451"/>
      <c r="C3" s="452"/>
      <c r="D3" s="456"/>
      <c r="E3" s="456"/>
      <c r="F3" s="456"/>
      <c r="G3" s="456"/>
      <c r="H3" s="456"/>
      <c r="I3" s="456"/>
      <c r="J3" s="456"/>
      <c r="K3" s="456"/>
      <c r="L3" s="456"/>
      <c r="M3" s="456"/>
      <c r="N3" s="456"/>
      <c r="O3" s="456"/>
      <c r="P3" s="456"/>
      <c r="Q3" s="456"/>
      <c r="R3" s="456"/>
      <c r="S3" s="456"/>
      <c r="T3" s="456"/>
      <c r="U3" s="456"/>
      <c r="V3" s="456"/>
      <c r="W3" s="456"/>
      <c r="X3" s="456"/>
      <c r="Y3" s="456"/>
      <c r="Z3" s="456"/>
      <c r="AA3" s="443" t="s">
        <v>42</v>
      </c>
      <c r="AB3" s="444"/>
    </row>
    <row r="4" spans="1:31" ht="36.75" customHeight="1" thickBot="1" x14ac:dyDescent="0.25">
      <c r="A4" s="453"/>
      <c r="B4" s="453"/>
      <c r="C4" s="454"/>
      <c r="D4" s="457"/>
      <c r="E4" s="457"/>
      <c r="F4" s="457"/>
      <c r="G4" s="457"/>
      <c r="H4" s="457"/>
      <c r="I4" s="457"/>
      <c r="J4" s="457"/>
      <c r="K4" s="457"/>
      <c r="L4" s="457"/>
      <c r="M4" s="457"/>
      <c r="N4" s="457"/>
      <c r="O4" s="457"/>
      <c r="P4" s="457"/>
      <c r="Q4" s="457"/>
      <c r="R4" s="457"/>
      <c r="S4" s="457"/>
      <c r="T4" s="457"/>
      <c r="U4" s="457"/>
      <c r="V4" s="457"/>
      <c r="W4" s="457"/>
      <c r="X4" s="457"/>
      <c r="Y4" s="457"/>
      <c r="Z4" s="457"/>
      <c r="AA4" s="445"/>
      <c r="AB4" s="446"/>
    </row>
    <row r="6" spans="1:31" x14ac:dyDescent="0.45">
      <c r="A6" s="447"/>
      <c r="B6" s="447"/>
      <c r="C6" s="447"/>
      <c r="D6" s="447"/>
      <c r="E6" s="447"/>
      <c r="F6" s="447"/>
      <c r="G6" s="447"/>
      <c r="H6" s="447"/>
      <c r="L6" s="448" t="s">
        <v>712</v>
      </c>
      <c r="M6" s="448"/>
    </row>
    <row r="7" spans="1:31" ht="33.75" thickBot="1" x14ac:dyDescent="0.5"/>
    <row r="8" spans="1:31" ht="39" customHeight="1" x14ac:dyDescent="0.2">
      <c r="A8" s="437" t="s">
        <v>31</v>
      </c>
      <c r="B8" s="437" t="s">
        <v>5</v>
      </c>
      <c r="C8" s="437" t="s">
        <v>6</v>
      </c>
      <c r="D8" s="437" t="s">
        <v>7</v>
      </c>
      <c r="E8" s="440" t="s">
        <v>8</v>
      </c>
      <c r="F8" s="440"/>
      <c r="G8" s="440" t="s">
        <v>14</v>
      </c>
      <c r="H8" s="440"/>
      <c r="I8" s="434" t="s">
        <v>11</v>
      </c>
      <c r="J8" s="435"/>
      <c r="K8" s="436"/>
      <c r="L8" s="437" t="s">
        <v>41</v>
      </c>
      <c r="M8" s="437" t="s">
        <v>13</v>
      </c>
      <c r="N8" s="438" t="s">
        <v>39</v>
      </c>
      <c r="O8" s="440"/>
      <c r="P8" s="440"/>
      <c r="Q8" s="440"/>
      <c r="R8" s="440"/>
      <c r="S8" s="440"/>
      <c r="T8" s="440"/>
      <c r="U8" s="414" t="s">
        <v>21</v>
      </c>
      <c r="V8" s="414"/>
      <c r="W8" s="414"/>
      <c r="X8" s="414"/>
      <c r="Y8" s="464" t="s">
        <v>25</v>
      </c>
      <c r="Z8" s="465"/>
      <c r="AA8" s="464" t="s">
        <v>32</v>
      </c>
      <c r="AB8" s="468"/>
    </row>
    <row r="9" spans="1:31" ht="62.25" customHeight="1" x14ac:dyDescent="0.2">
      <c r="A9" s="433"/>
      <c r="B9" s="433"/>
      <c r="C9" s="433"/>
      <c r="D9" s="433"/>
      <c r="E9" s="432" t="s">
        <v>9</v>
      </c>
      <c r="F9" s="432" t="s">
        <v>10</v>
      </c>
      <c r="G9" s="432" t="s">
        <v>15</v>
      </c>
      <c r="H9" s="432" t="s">
        <v>16</v>
      </c>
      <c r="I9" s="432" t="s">
        <v>12</v>
      </c>
      <c r="J9" s="432" t="s">
        <v>30</v>
      </c>
      <c r="K9" s="432" t="s">
        <v>37</v>
      </c>
      <c r="L9" s="433"/>
      <c r="M9" s="433"/>
      <c r="N9" s="439"/>
      <c r="O9" s="416" t="s">
        <v>35</v>
      </c>
      <c r="P9" s="416" t="s">
        <v>2</v>
      </c>
      <c r="Q9" s="418" t="s">
        <v>20</v>
      </c>
      <c r="R9" s="418"/>
      <c r="S9" s="418" t="s">
        <v>17</v>
      </c>
      <c r="T9" s="418"/>
      <c r="U9" s="415"/>
      <c r="V9" s="415"/>
      <c r="W9" s="415"/>
      <c r="X9" s="415"/>
      <c r="Y9" s="466"/>
      <c r="Z9" s="467"/>
      <c r="AA9" s="466"/>
      <c r="AB9" s="469"/>
      <c r="AC9" s="2"/>
      <c r="AD9" s="2"/>
      <c r="AE9" s="2"/>
    </row>
    <row r="10" spans="1:31" ht="26.25" customHeight="1" thickBot="1" x14ac:dyDescent="0.25">
      <c r="A10" s="433"/>
      <c r="B10" s="433"/>
      <c r="C10" s="433"/>
      <c r="D10" s="433"/>
      <c r="E10" s="433"/>
      <c r="F10" s="433"/>
      <c r="G10" s="433"/>
      <c r="H10" s="433"/>
      <c r="I10" s="433"/>
      <c r="J10" s="433"/>
      <c r="K10" s="433"/>
      <c r="L10" s="433"/>
      <c r="M10" s="433"/>
      <c r="N10" s="439"/>
      <c r="O10" s="416"/>
      <c r="P10" s="416"/>
      <c r="Q10" s="432" t="s">
        <v>0</v>
      </c>
      <c r="R10" s="432" t="s">
        <v>1</v>
      </c>
      <c r="S10" s="458" t="s">
        <v>19</v>
      </c>
      <c r="T10" s="458" t="s">
        <v>18</v>
      </c>
      <c r="U10" s="460" t="s">
        <v>22</v>
      </c>
      <c r="V10" s="461"/>
      <c r="W10" s="432" t="s">
        <v>23</v>
      </c>
      <c r="X10" s="462" t="s">
        <v>24</v>
      </c>
      <c r="Y10" s="466"/>
      <c r="Z10" s="467"/>
      <c r="AA10" s="466"/>
      <c r="AB10" s="469"/>
      <c r="AC10" s="1"/>
      <c r="AD10" s="1"/>
      <c r="AE10" s="1"/>
    </row>
    <row r="11" spans="1:31" ht="38.25" customHeight="1" thickBot="1" x14ac:dyDescent="0.25">
      <c r="A11" s="433"/>
      <c r="B11" s="433"/>
      <c r="C11" s="433"/>
      <c r="D11" s="433"/>
      <c r="E11" s="433"/>
      <c r="F11" s="433"/>
      <c r="G11" s="433"/>
      <c r="H11" s="433"/>
      <c r="I11" s="433"/>
      <c r="J11" s="433"/>
      <c r="K11" s="433"/>
      <c r="L11" s="433"/>
      <c r="M11" s="433"/>
      <c r="N11" s="439"/>
      <c r="O11" s="417"/>
      <c r="P11" s="417"/>
      <c r="Q11" s="433"/>
      <c r="R11" s="433"/>
      <c r="S11" s="459"/>
      <c r="T11" s="459"/>
      <c r="U11" s="187" t="s">
        <v>33</v>
      </c>
      <c r="V11" s="188" t="s">
        <v>34</v>
      </c>
      <c r="W11" s="433"/>
      <c r="X11" s="463"/>
      <c r="Y11" s="466"/>
      <c r="Z11" s="467"/>
      <c r="AA11" s="466"/>
      <c r="AB11" s="469"/>
      <c r="AC11" s="1"/>
      <c r="AD11" s="1"/>
      <c r="AE11" s="1"/>
    </row>
    <row r="12" spans="1:31" ht="39" customHeight="1" x14ac:dyDescent="0.2">
      <c r="A12" s="419" t="s">
        <v>43</v>
      </c>
      <c r="B12" s="419" t="s">
        <v>618</v>
      </c>
      <c r="C12" s="419" t="s">
        <v>619</v>
      </c>
      <c r="D12" s="492" t="s">
        <v>620</v>
      </c>
      <c r="E12" s="376" t="s">
        <v>44</v>
      </c>
      <c r="F12" s="351"/>
      <c r="G12" s="351">
        <v>1</v>
      </c>
      <c r="H12" s="354">
        <v>8</v>
      </c>
      <c r="I12" s="401" t="s">
        <v>45</v>
      </c>
      <c r="J12" s="404"/>
      <c r="K12" s="334" t="s">
        <v>134</v>
      </c>
      <c r="L12" s="407" t="s">
        <v>621</v>
      </c>
      <c r="M12" s="7" t="s">
        <v>622</v>
      </c>
      <c r="N12" s="340" t="s">
        <v>98</v>
      </c>
      <c r="O12" s="30">
        <v>3</v>
      </c>
      <c r="P12" s="394">
        <f>((O12*0.6)+(O13*0.1)+(O14*0.1)+(O15*0.1)+(O16*0.1))</f>
        <v>2.7</v>
      </c>
      <c r="Q12" s="568">
        <v>2</v>
      </c>
      <c r="R12" s="571">
        <v>6</v>
      </c>
      <c r="S12" s="363">
        <f>P12*Q12*R12</f>
        <v>32.400000000000006</v>
      </c>
      <c r="T12" s="373" t="str">
        <f>+IF(S12&gt;100,"Riesgo_INTOLERABLE",IF(AND(S12&gt;65,S12&lt;=100),"Riesgo_IMPORTANTE",IF(AND(S12&gt;37,S12&lt;=65),"Riesgo_MODERADO",IF(AND(S12&gt;16,S12&lt;=37),"Riesgo_TOLERABLE",IF(AND(S12&gt;=15),"Riesgo_BAJO")))))</f>
        <v>Riesgo_TOLERABLE</v>
      </c>
      <c r="U12" s="328">
        <f>G12/122*1</f>
        <v>8.1967213114754103E-3</v>
      </c>
      <c r="V12" s="369">
        <v>1</v>
      </c>
      <c r="W12" s="370">
        <f>S12*V12</f>
        <v>32.400000000000006</v>
      </c>
      <c r="X12" s="331" t="str">
        <f>+IF(W12&gt;=500,"ALTO",IF(AND(W12&gt;325,W12&lt;=499),"MEDIO",IF(AND(W12&gt;1,W12&lt;=324),"BAJO",)))</f>
        <v>BAJO</v>
      </c>
      <c r="Y12" s="13" t="s">
        <v>26</v>
      </c>
      <c r="Z12" s="208"/>
      <c r="AA12" s="13" t="s">
        <v>26</v>
      </c>
      <c r="AB12" s="221"/>
    </row>
    <row r="13" spans="1:31" ht="24" customHeight="1" x14ac:dyDescent="0.25">
      <c r="A13" s="420"/>
      <c r="B13" s="420"/>
      <c r="C13" s="420"/>
      <c r="D13" s="493"/>
      <c r="E13" s="377"/>
      <c r="F13" s="352"/>
      <c r="G13" s="352"/>
      <c r="H13" s="355"/>
      <c r="I13" s="402"/>
      <c r="J13" s="405"/>
      <c r="K13" s="335"/>
      <c r="L13" s="408"/>
      <c r="M13" s="8" t="s">
        <v>53</v>
      </c>
      <c r="N13" s="341"/>
      <c r="O13" s="10">
        <v>1</v>
      </c>
      <c r="P13" s="343"/>
      <c r="Q13" s="834"/>
      <c r="R13" s="836"/>
      <c r="S13" s="364"/>
      <c r="T13" s="374"/>
      <c r="U13" s="329"/>
      <c r="V13" s="430"/>
      <c r="W13" s="371"/>
      <c r="X13" s="332"/>
      <c r="Y13" s="11" t="s">
        <v>27</v>
      </c>
      <c r="Z13" s="209"/>
      <c r="AA13" s="11" t="s">
        <v>27</v>
      </c>
      <c r="AB13" s="222"/>
    </row>
    <row r="14" spans="1:31" ht="37.5" customHeight="1" x14ac:dyDescent="0.25">
      <c r="A14" s="420"/>
      <c r="B14" s="420"/>
      <c r="C14" s="420"/>
      <c r="D14" s="493"/>
      <c r="E14" s="377"/>
      <c r="F14" s="352"/>
      <c r="G14" s="352"/>
      <c r="H14" s="355"/>
      <c r="I14" s="402"/>
      <c r="J14" s="405"/>
      <c r="K14" s="335"/>
      <c r="L14" s="408"/>
      <c r="M14" s="8" t="s">
        <v>54</v>
      </c>
      <c r="N14" s="341"/>
      <c r="O14" s="10">
        <v>3</v>
      </c>
      <c r="P14" s="343"/>
      <c r="Q14" s="834"/>
      <c r="R14" s="836"/>
      <c r="S14" s="364"/>
      <c r="T14" s="374"/>
      <c r="U14" s="329"/>
      <c r="V14" s="430"/>
      <c r="W14" s="371"/>
      <c r="X14" s="332"/>
      <c r="Y14" s="11" t="s">
        <v>3</v>
      </c>
      <c r="Z14" s="125" t="s">
        <v>624</v>
      </c>
      <c r="AA14" s="11" t="s">
        <v>4</v>
      </c>
      <c r="AB14" s="199" t="s">
        <v>623</v>
      </c>
    </row>
    <row r="15" spans="1:31" ht="34.15" customHeight="1" x14ac:dyDescent="0.25">
      <c r="A15" s="420"/>
      <c r="B15" s="420"/>
      <c r="C15" s="420"/>
      <c r="D15" s="493"/>
      <c r="E15" s="377"/>
      <c r="F15" s="352"/>
      <c r="G15" s="352"/>
      <c r="H15" s="355"/>
      <c r="I15" s="402"/>
      <c r="J15" s="405"/>
      <c r="K15" s="335"/>
      <c r="L15" s="408"/>
      <c r="M15" s="8" t="s">
        <v>55</v>
      </c>
      <c r="N15" s="341"/>
      <c r="O15" s="10">
        <v>2</v>
      </c>
      <c r="P15" s="343"/>
      <c r="Q15" s="834"/>
      <c r="R15" s="836"/>
      <c r="S15" s="364"/>
      <c r="T15" s="374"/>
      <c r="U15" s="329"/>
      <c r="V15" s="430"/>
      <c r="W15" s="371"/>
      <c r="X15" s="332"/>
      <c r="Y15" s="11" t="s">
        <v>28</v>
      </c>
      <c r="Z15" s="125" t="s">
        <v>110</v>
      </c>
      <c r="AA15" s="11" t="s">
        <v>28</v>
      </c>
      <c r="AB15" s="199" t="s">
        <v>58</v>
      </c>
    </row>
    <row r="16" spans="1:31" ht="54" customHeight="1" thickBot="1" x14ac:dyDescent="0.3">
      <c r="A16" s="420"/>
      <c r="B16" s="420"/>
      <c r="C16" s="420"/>
      <c r="D16" s="493"/>
      <c r="E16" s="377"/>
      <c r="F16" s="352"/>
      <c r="G16" s="352"/>
      <c r="H16" s="355"/>
      <c r="I16" s="402"/>
      <c r="J16" s="406"/>
      <c r="K16" s="360"/>
      <c r="L16" s="409"/>
      <c r="M16" s="9" t="s">
        <v>123</v>
      </c>
      <c r="N16" s="342"/>
      <c r="O16" s="33">
        <v>3</v>
      </c>
      <c r="P16" s="344"/>
      <c r="Q16" s="835"/>
      <c r="R16" s="837"/>
      <c r="S16" s="365"/>
      <c r="T16" s="375"/>
      <c r="U16" s="330"/>
      <c r="V16" s="431"/>
      <c r="W16" s="372"/>
      <c r="X16" s="333"/>
      <c r="Y16" s="14" t="s">
        <v>29</v>
      </c>
      <c r="Z16" s="126" t="s">
        <v>140</v>
      </c>
      <c r="AA16" s="14" t="s">
        <v>29</v>
      </c>
      <c r="AB16" s="200" t="s">
        <v>625</v>
      </c>
    </row>
    <row r="17" spans="1:29" s="17" customFormat="1" ht="29.25" customHeight="1" x14ac:dyDescent="0.2">
      <c r="A17" s="420"/>
      <c r="B17" s="420"/>
      <c r="C17" s="420"/>
      <c r="D17" s="493"/>
      <c r="E17" s="376" t="s">
        <v>44</v>
      </c>
      <c r="F17" s="519"/>
      <c r="G17" s="351">
        <v>1</v>
      </c>
      <c r="H17" s="354">
        <v>2</v>
      </c>
      <c r="I17" s="402"/>
      <c r="J17" s="545"/>
      <c r="K17" s="334" t="s">
        <v>135</v>
      </c>
      <c r="L17" s="337" t="s">
        <v>626</v>
      </c>
      <c r="M17" s="7" t="s">
        <v>59</v>
      </c>
      <c r="N17" s="340" t="s">
        <v>98</v>
      </c>
      <c r="O17" s="30">
        <v>2</v>
      </c>
      <c r="P17" s="343">
        <f>((O17*0.6)+(O18*0.1)+(O19*0.1)+(O20*0.1)+(O21*0.1))</f>
        <v>1.8</v>
      </c>
      <c r="Q17" s="473">
        <v>1</v>
      </c>
      <c r="R17" s="476">
        <v>4</v>
      </c>
      <c r="S17" s="363">
        <f>P17*Q17*R17</f>
        <v>7.2</v>
      </c>
      <c r="T17" s="385" t="s">
        <v>122</v>
      </c>
      <c r="U17" s="328">
        <f>G17/122*1</f>
        <v>8.1967213114754103E-3</v>
      </c>
      <c r="V17" s="369">
        <v>1</v>
      </c>
      <c r="W17" s="370">
        <f>S17*V17</f>
        <v>7.2</v>
      </c>
      <c r="X17" s="331" t="str">
        <f>+IF(W17&gt;=500,"ALTO",IF(AND(W17&gt;325,W17&lt;=499),"MEDIO",IF(AND(W17&gt;1,W17&lt;=324),"BAJO",)))</f>
        <v>BAJO</v>
      </c>
      <c r="Y17" s="13" t="s">
        <v>26</v>
      </c>
      <c r="Z17" s="208" t="s">
        <v>100</v>
      </c>
      <c r="AA17" s="13" t="s">
        <v>26</v>
      </c>
      <c r="AB17" s="223"/>
    </row>
    <row r="18" spans="1:29" s="17" customFormat="1" ht="30" customHeight="1" x14ac:dyDescent="0.25">
      <c r="A18" s="420"/>
      <c r="B18" s="420"/>
      <c r="C18" s="420"/>
      <c r="D18" s="493"/>
      <c r="E18" s="377"/>
      <c r="F18" s="520"/>
      <c r="G18" s="352"/>
      <c r="H18" s="355"/>
      <c r="I18" s="402"/>
      <c r="J18" s="546"/>
      <c r="K18" s="335"/>
      <c r="L18" s="383"/>
      <c r="M18" s="8" t="s">
        <v>60</v>
      </c>
      <c r="N18" s="341"/>
      <c r="O18" s="10">
        <v>1</v>
      </c>
      <c r="P18" s="343"/>
      <c r="Q18" s="474"/>
      <c r="R18" s="477"/>
      <c r="S18" s="364"/>
      <c r="T18" s="386"/>
      <c r="U18" s="329"/>
      <c r="V18" s="329"/>
      <c r="W18" s="371"/>
      <c r="X18" s="332"/>
      <c r="Y18" s="11" t="s">
        <v>27</v>
      </c>
      <c r="Z18" s="209" t="s">
        <v>100</v>
      </c>
      <c r="AA18" s="11" t="s">
        <v>27</v>
      </c>
      <c r="AB18" s="224"/>
    </row>
    <row r="19" spans="1:29" s="17" customFormat="1" ht="69.75" customHeight="1" x14ac:dyDescent="0.25">
      <c r="A19" s="420"/>
      <c r="B19" s="420"/>
      <c r="C19" s="420"/>
      <c r="D19" s="493"/>
      <c r="E19" s="377"/>
      <c r="F19" s="520"/>
      <c r="G19" s="352"/>
      <c r="H19" s="355"/>
      <c r="I19" s="402"/>
      <c r="J19" s="546"/>
      <c r="K19" s="335"/>
      <c r="L19" s="383"/>
      <c r="M19" s="31" t="s">
        <v>617</v>
      </c>
      <c r="N19" s="341"/>
      <c r="O19" s="10">
        <v>2</v>
      </c>
      <c r="P19" s="343"/>
      <c r="Q19" s="474"/>
      <c r="R19" s="477"/>
      <c r="S19" s="364"/>
      <c r="T19" s="386"/>
      <c r="U19" s="329"/>
      <c r="V19" s="329"/>
      <c r="W19" s="371"/>
      <c r="X19" s="332"/>
      <c r="Y19" s="11" t="s">
        <v>38</v>
      </c>
      <c r="Z19" s="210" t="s">
        <v>631</v>
      </c>
      <c r="AA19" s="11" t="s">
        <v>4</v>
      </c>
      <c r="AB19" s="199"/>
    </row>
    <row r="20" spans="1:29" s="17" customFormat="1" ht="34.15" customHeight="1" x14ac:dyDescent="0.25">
      <c r="A20" s="420"/>
      <c r="B20" s="420"/>
      <c r="C20" s="420"/>
      <c r="D20" s="493"/>
      <c r="E20" s="377"/>
      <c r="F20" s="520"/>
      <c r="G20" s="352"/>
      <c r="H20" s="355"/>
      <c r="I20" s="402"/>
      <c r="J20" s="546"/>
      <c r="K20" s="335"/>
      <c r="L20" s="383"/>
      <c r="M20" s="8" t="s">
        <v>143</v>
      </c>
      <c r="N20" s="341"/>
      <c r="O20" s="10">
        <v>1</v>
      </c>
      <c r="P20" s="343"/>
      <c r="Q20" s="474"/>
      <c r="R20" s="477"/>
      <c r="S20" s="364"/>
      <c r="T20" s="386"/>
      <c r="U20" s="329"/>
      <c r="V20" s="329"/>
      <c r="W20" s="371"/>
      <c r="X20" s="332"/>
      <c r="Y20" s="11" t="s">
        <v>28</v>
      </c>
      <c r="Z20" s="211" t="s">
        <v>459</v>
      </c>
      <c r="AA20" s="11" t="s">
        <v>28</v>
      </c>
      <c r="AB20" s="199" t="s">
        <v>627</v>
      </c>
    </row>
    <row r="21" spans="1:29" s="17" customFormat="1" ht="34.5" thickBot="1" x14ac:dyDescent="0.3">
      <c r="A21" s="420"/>
      <c r="B21" s="420"/>
      <c r="C21" s="420"/>
      <c r="D21" s="493"/>
      <c r="E21" s="377"/>
      <c r="F21" s="520"/>
      <c r="G21" s="352"/>
      <c r="H21" s="355"/>
      <c r="I21" s="402"/>
      <c r="J21" s="548"/>
      <c r="K21" s="360"/>
      <c r="L21" s="482"/>
      <c r="M21" s="9" t="s">
        <v>57</v>
      </c>
      <c r="N21" s="342"/>
      <c r="O21" s="33">
        <v>2</v>
      </c>
      <c r="P21" s="344"/>
      <c r="Q21" s="475"/>
      <c r="R21" s="478"/>
      <c r="S21" s="365"/>
      <c r="T21" s="387"/>
      <c r="U21" s="330"/>
      <c r="V21" s="330"/>
      <c r="W21" s="372"/>
      <c r="X21" s="333"/>
      <c r="Y21" s="14" t="s">
        <v>29</v>
      </c>
      <c r="Z21" s="212" t="s">
        <v>100</v>
      </c>
      <c r="AA21" s="14" t="s">
        <v>29</v>
      </c>
      <c r="AB21" s="200" t="s">
        <v>632</v>
      </c>
    </row>
    <row r="22" spans="1:29" s="17" customFormat="1" ht="34.5" customHeight="1" x14ac:dyDescent="0.2">
      <c r="A22" s="420"/>
      <c r="B22" s="420"/>
      <c r="C22" s="420"/>
      <c r="D22" s="493"/>
      <c r="E22" s="376" t="s">
        <v>44</v>
      </c>
      <c r="F22" s="351"/>
      <c r="G22" s="351">
        <v>1</v>
      </c>
      <c r="H22" s="354">
        <v>8</v>
      </c>
      <c r="I22" s="402"/>
      <c r="J22" s="545"/>
      <c r="K22" s="334" t="s">
        <v>136</v>
      </c>
      <c r="L22" s="337" t="s">
        <v>460</v>
      </c>
      <c r="M22" s="7" t="s">
        <v>628</v>
      </c>
      <c r="N22" s="340" t="s">
        <v>98</v>
      </c>
      <c r="O22" s="30">
        <v>3</v>
      </c>
      <c r="P22" s="343">
        <f>((O22*0.6)+(O23*0.1)+(O24*0.1)+(O25*0.1)+(O26*0.1))</f>
        <v>2.3000000000000003</v>
      </c>
      <c r="Q22" s="473">
        <v>5</v>
      </c>
      <c r="R22" s="476">
        <v>5</v>
      </c>
      <c r="S22" s="363">
        <f>P22*Q22*R22</f>
        <v>57.500000000000007</v>
      </c>
      <c r="T22" s="366" t="str">
        <f>+IF(S22&gt;100,"Riesgo_INTOLERABLE",IF(AND(S22&gt;65,S22&lt;=100),"Riesgo_IMPORTANTE",IF(AND(S22&gt;37,S22&lt;=65),"Riesgo_MODERADO",IF(AND(S22&gt;16,S22&lt;=37),"Riesgo_TOLERABLE",IF(AND(S22&gt;=15),"Riesgo_BAJO")))))</f>
        <v>Riesgo_MODERADO</v>
      </c>
      <c r="U22" s="328">
        <f>G22/122*1</f>
        <v>8.1967213114754103E-3</v>
      </c>
      <c r="V22" s="369">
        <v>1</v>
      </c>
      <c r="W22" s="370">
        <f>S22*V22</f>
        <v>57.500000000000007</v>
      </c>
      <c r="X22" s="574" t="str">
        <f>+IF(W22&gt;=500,"ALTO",IF(AND(W22&gt;325,W22&lt;=499),"MEDIO",IF(AND(W22&gt;1,W22&lt;=324),"BAJO",)))</f>
        <v>BAJO</v>
      </c>
      <c r="Y22" s="13" t="s">
        <v>26</v>
      </c>
      <c r="Z22" s="213"/>
      <c r="AA22" s="13" t="s">
        <v>26</v>
      </c>
      <c r="AB22" s="223"/>
    </row>
    <row r="23" spans="1:29" s="17" customFormat="1" ht="37.5" customHeight="1" x14ac:dyDescent="0.25">
      <c r="A23" s="420"/>
      <c r="B23" s="420"/>
      <c r="C23" s="420"/>
      <c r="D23" s="493"/>
      <c r="E23" s="377"/>
      <c r="F23" s="352"/>
      <c r="G23" s="352"/>
      <c r="H23" s="355"/>
      <c r="I23" s="402"/>
      <c r="J23" s="546"/>
      <c r="K23" s="335"/>
      <c r="L23" s="383"/>
      <c r="M23" s="8" t="s">
        <v>62</v>
      </c>
      <c r="N23" s="341"/>
      <c r="O23" s="10">
        <v>1</v>
      </c>
      <c r="P23" s="343"/>
      <c r="Q23" s="474"/>
      <c r="R23" s="477"/>
      <c r="S23" s="364"/>
      <c r="T23" s="367"/>
      <c r="U23" s="329"/>
      <c r="V23" s="329"/>
      <c r="W23" s="371"/>
      <c r="X23" s="575"/>
      <c r="Y23" s="11" t="s">
        <v>27</v>
      </c>
      <c r="Z23" s="214"/>
      <c r="AA23" s="11" t="s">
        <v>27</v>
      </c>
      <c r="AB23" s="224"/>
    </row>
    <row r="24" spans="1:29" s="17" customFormat="1" ht="39" customHeight="1" x14ac:dyDescent="0.25">
      <c r="A24" s="420"/>
      <c r="B24" s="420"/>
      <c r="C24" s="420"/>
      <c r="D24" s="493"/>
      <c r="E24" s="377"/>
      <c r="F24" s="352"/>
      <c r="G24" s="352"/>
      <c r="H24" s="355"/>
      <c r="I24" s="402"/>
      <c r="J24" s="546"/>
      <c r="K24" s="335"/>
      <c r="L24" s="383"/>
      <c r="M24" s="8" t="s">
        <v>629</v>
      </c>
      <c r="N24" s="341"/>
      <c r="O24" s="10">
        <v>1</v>
      </c>
      <c r="P24" s="343"/>
      <c r="Q24" s="474"/>
      <c r="R24" s="477"/>
      <c r="S24" s="364"/>
      <c r="T24" s="367"/>
      <c r="U24" s="329"/>
      <c r="V24" s="329"/>
      <c r="W24" s="371"/>
      <c r="X24" s="575"/>
      <c r="Y24" s="11" t="s">
        <v>4</v>
      </c>
      <c r="Z24" s="210" t="s">
        <v>149</v>
      </c>
      <c r="AA24" s="11" t="s">
        <v>36</v>
      </c>
      <c r="AB24" s="199" t="s">
        <v>633</v>
      </c>
    </row>
    <row r="25" spans="1:29" s="17" customFormat="1" ht="69" customHeight="1" x14ac:dyDescent="0.25">
      <c r="A25" s="420"/>
      <c r="B25" s="420"/>
      <c r="C25" s="420"/>
      <c r="D25" s="493"/>
      <c r="E25" s="377"/>
      <c r="F25" s="352"/>
      <c r="G25" s="352"/>
      <c r="H25" s="355"/>
      <c r="I25" s="402"/>
      <c r="J25" s="546"/>
      <c r="K25" s="335"/>
      <c r="L25" s="383"/>
      <c r="M25" s="8" t="s">
        <v>64</v>
      </c>
      <c r="N25" s="341"/>
      <c r="O25" s="10">
        <v>1</v>
      </c>
      <c r="P25" s="343"/>
      <c r="Q25" s="474"/>
      <c r="R25" s="477"/>
      <c r="S25" s="364"/>
      <c r="T25" s="367"/>
      <c r="U25" s="329"/>
      <c r="V25" s="329"/>
      <c r="W25" s="371"/>
      <c r="X25" s="575"/>
      <c r="Y25" s="11" t="s">
        <v>28</v>
      </c>
      <c r="Z25" s="215" t="s">
        <v>680</v>
      </c>
      <c r="AA25" s="11" t="s">
        <v>28</v>
      </c>
      <c r="AB25" s="199" t="s">
        <v>679</v>
      </c>
    </row>
    <row r="26" spans="1:29" s="17" customFormat="1" ht="37.9" customHeight="1" thickBot="1" x14ac:dyDescent="0.3">
      <c r="A26" s="420"/>
      <c r="B26" s="420"/>
      <c r="C26" s="420"/>
      <c r="D26" s="493"/>
      <c r="E26" s="377"/>
      <c r="F26" s="352"/>
      <c r="G26" s="352"/>
      <c r="H26" s="355"/>
      <c r="I26" s="402"/>
      <c r="J26" s="548"/>
      <c r="K26" s="360"/>
      <c r="L26" s="482"/>
      <c r="M26" s="9" t="s">
        <v>630</v>
      </c>
      <c r="N26" s="342"/>
      <c r="O26" s="33">
        <v>2</v>
      </c>
      <c r="P26" s="344"/>
      <c r="Q26" s="475"/>
      <c r="R26" s="478"/>
      <c r="S26" s="365"/>
      <c r="T26" s="368"/>
      <c r="U26" s="330"/>
      <c r="V26" s="330"/>
      <c r="W26" s="372"/>
      <c r="X26" s="576"/>
      <c r="Y26" s="14" t="s">
        <v>29</v>
      </c>
      <c r="Z26" s="216" t="s">
        <v>153</v>
      </c>
      <c r="AA26" s="14" t="s">
        <v>29</v>
      </c>
      <c r="AB26" s="200" t="s">
        <v>634</v>
      </c>
    </row>
    <row r="27" spans="1:29" s="17" customFormat="1" ht="61.5" customHeight="1" x14ac:dyDescent="0.2">
      <c r="A27" s="420"/>
      <c r="B27" s="420"/>
      <c r="C27" s="420"/>
      <c r="D27" s="493"/>
      <c r="E27" s="376" t="s">
        <v>44</v>
      </c>
      <c r="F27" s="519"/>
      <c r="G27" s="351">
        <v>1</v>
      </c>
      <c r="H27" s="354">
        <v>8</v>
      </c>
      <c r="I27" s="402"/>
      <c r="J27" s="545"/>
      <c r="K27" s="334" t="s">
        <v>65</v>
      </c>
      <c r="L27" s="337" t="s">
        <v>635</v>
      </c>
      <c r="M27" s="7" t="s">
        <v>636</v>
      </c>
      <c r="N27" s="340" t="s">
        <v>98</v>
      </c>
      <c r="O27" s="30">
        <v>3</v>
      </c>
      <c r="P27" s="343">
        <f>((O27*0.6)+(O28*0.1)+(O29*0.1)+(O30*0.1)+(O31*0.1))</f>
        <v>4.0999999999999996</v>
      </c>
      <c r="Q27" s="473">
        <v>2</v>
      </c>
      <c r="R27" s="476">
        <v>3</v>
      </c>
      <c r="S27" s="363">
        <f>P27*Q27*R27</f>
        <v>24.599999999999998</v>
      </c>
      <c r="T27" s="373" t="str">
        <f>+IF(S27&gt;100,"Riesgo_INTOLERABLE",IF(AND(S27&gt;65,S27&lt;=100),"Riesgo_IMPORTANTE",IF(AND(S27&gt;37,S27&lt;=65),"Riesgo_MODERADO",IF(AND(S27&gt;16,S27&lt;=37),"Riesgo_TOLERABLE",IF(AND(S27&gt;=15),"Riesgo_BAJO")))))</f>
        <v>Riesgo_TOLERABLE</v>
      </c>
      <c r="U27" s="328">
        <f>G27/112*1</f>
        <v>8.9285714285714281E-3</v>
      </c>
      <c r="V27" s="369">
        <v>1</v>
      </c>
      <c r="W27" s="370">
        <f>S27*V27</f>
        <v>24.599999999999998</v>
      </c>
      <c r="X27" s="331" t="str">
        <f>+IF(W27&gt;=500,"ALTO",IF(AND(W27&gt;325,W27&lt;=499),"MEDIO",IF(AND(W27&gt;1,W27&lt;=324),"BAJO",)))</f>
        <v>BAJO</v>
      </c>
      <c r="Y27" s="13" t="s">
        <v>26</v>
      </c>
      <c r="Z27" s="217" t="s">
        <v>100</v>
      </c>
      <c r="AA27" s="13" t="s">
        <v>26</v>
      </c>
      <c r="AB27" s="199"/>
    </row>
    <row r="28" spans="1:29" s="17" customFormat="1" ht="41.25" customHeight="1" x14ac:dyDescent="0.25">
      <c r="A28" s="420"/>
      <c r="B28" s="420"/>
      <c r="C28" s="420"/>
      <c r="D28" s="493"/>
      <c r="E28" s="377"/>
      <c r="F28" s="520"/>
      <c r="G28" s="352"/>
      <c r="H28" s="355"/>
      <c r="I28" s="402"/>
      <c r="J28" s="546"/>
      <c r="K28" s="335"/>
      <c r="L28" s="383"/>
      <c r="M28" s="8" t="s">
        <v>67</v>
      </c>
      <c r="N28" s="341"/>
      <c r="O28" s="10">
        <v>5</v>
      </c>
      <c r="P28" s="343"/>
      <c r="Q28" s="474"/>
      <c r="R28" s="477"/>
      <c r="S28" s="364"/>
      <c r="T28" s="374"/>
      <c r="U28" s="329"/>
      <c r="V28" s="329"/>
      <c r="W28" s="371"/>
      <c r="X28" s="332"/>
      <c r="Y28" s="11" t="s">
        <v>27</v>
      </c>
      <c r="Z28" s="217" t="s">
        <v>100</v>
      </c>
      <c r="AA28" s="11" t="s">
        <v>27</v>
      </c>
      <c r="AB28" s="224"/>
    </row>
    <row r="29" spans="1:29" s="17" customFormat="1" ht="47.25" customHeight="1" x14ac:dyDescent="0.25">
      <c r="A29" s="420"/>
      <c r="B29" s="420"/>
      <c r="C29" s="420"/>
      <c r="D29" s="493"/>
      <c r="E29" s="377"/>
      <c r="F29" s="520"/>
      <c r="G29" s="352"/>
      <c r="H29" s="355"/>
      <c r="I29" s="402"/>
      <c r="J29" s="546"/>
      <c r="K29" s="335"/>
      <c r="L29" s="383"/>
      <c r="M29" s="8" t="s">
        <v>68</v>
      </c>
      <c r="N29" s="341"/>
      <c r="O29" s="10">
        <v>6</v>
      </c>
      <c r="P29" s="343"/>
      <c r="Q29" s="474"/>
      <c r="R29" s="477"/>
      <c r="S29" s="364"/>
      <c r="T29" s="374"/>
      <c r="U29" s="329"/>
      <c r="V29" s="329"/>
      <c r="W29" s="371"/>
      <c r="X29" s="332"/>
      <c r="Y29" s="11" t="s">
        <v>4</v>
      </c>
      <c r="Z29" s="210" t="s">
        <v>100</v>
      </c>
      <c r="AA29" s="11" t="s">
        <v>36</v>
      </c>
      <c r="AB29" s="199"/>
    </row>
    <row r="30" spans="1:29" s="17" customFormat="1" ht="63" customHeight="1" x14ac:dyDescent="0.25">
      <c r="A30" s="420"/>
      <c r="B30" s="420"/>
      <c r="C30" s="420"/>
      <c r="D30" s="493"/>
      <c r="E30" s="377"/>
      <c r="F30" s="520"/>
      <c r="G30" s="352"/>
      <c r="H30" s="355"/>
      <c r="I30" s="402"/>
      <c r="J30" s="546"/>
      <c r="K30" s="335"/>
      <c r="L30" s="383"/>
      <c r="M30" s="8" t="s">
        <v>155</v>
      </c>
      <c r="N30" s="341"/>
      <c r="O30" s="10">
        <v>6</v>
      </c>
      <c r="P30" s="343"/>
      <c r="Q30" s="474"/>
      <c r="R30" s="477"/>
      <c r="S30" s="364"/>
      <c r="T30" s="374"/>
      <c r="U30" s="329"/>
      <c r="V30" s="329"/>
      <c r="W30" s="371"/>
      <c r="X30" s="332"/>
      <c r="Y30" s="11" t="s">
        <v>28</v>
      </c>
      <c r="Z30" s="218" t="s">
        <v>637</v>
      </c>
      <c r="AA30" s="11" t="s">
        <v>28</v>
      </c>
      <c r="AB30" s="199" t="s">
        <v>639</v>
      </c>
    </row>
    <row r="31" spans="1:29" s="17" customFormat="1" ht="21" customHeight="1" thickBot="1" x14ac:dyDescent="0.3">
      <c r="A31" s="420"/>
      <c r="B31" s="420"/>
      <c r="C31" s="420"/>
      <c r="D31" s="493"/>
      <c r="E31" s="377"/>
      <c r="F31" s="520"/>
      <c r="G31" s="352"/>
      <c r="H31" s="355"/>
      <c r="I31" s="402"/>
      <c r="J31" s="547"/>
      <c r="K31" s="336"/>
      <c r="L31" s="384"/>
      <c r="M31" s="9" t="s">
        <v>69</v>
      </c>
      <c r="N31" s="342"/>
      <c r="O31" s="33">
        <v>6</v>
      </c>
      <c r="P31" s="344"/>
      <c r="Q31" s="475"/>
      <c r="R31" s="478"/>
      <c r="S31" s="365"/>
      <c r="T31" s="375"/>
      <c r="U31" s="330"/>
      <c r="V31" s="330"/>
      <c r="W31" s="372"/>
      <c r="X31" s="333"/>
      <c r="Y31" s="14" t="s">
        <v>29</v>
      </c>
      <c r="Z31" s="215" t="s">
        <v>638</v>
      </c>
      <c r="AA31" s="14" t="s">
        <v>29</v>
      </c>
      <c r="AB31" s="225" t="s">
        <v>640</v>
      </c>
      <c r="AC31" s="42"/>
    </row>
    <row r="32" spans="1:29" s="17" customFormat="1" ht="61.5" customHeight="1" x14ac:dyDescent="0.2">
      <c r="A32" s="420"/>
      <c r="B32" s="420"/>
      <c r="C32" s="420"/>
      <c r="D32" s="493"/>
      <c r="E32" s="376" t="s">
        <v>44</v>
      </c>
      <c r="F32" s="519"/>
      <c r="G32" s="351">
        <v>1</v>
      </c>
      <c r="H32" s="354">
        <v>8</v>
      </c>
      <c r="I32" s="402"/>
      <c r="J32" s="545"/>
      <c r="K32" s="334" t="s">
        <v>70</v>
      </c>
      <c r="L32" s="337" t="s">
        <v>641</v>
      </c>
      <c r="M32" s="7" t="s">
        <v>71</v>
      </c>
      <c r="N32" s="340" t="s">
        <v>98</v>
      </c>
      <c r="O32" s="30">
        <v>3</v>
      </c>
      <c r="P32" s="343">
        <f>((O32*0.6)+(O33*0.1)+(O34*0.1)+(O35*0.1)+(O36*0.1))</f>
        <v>2.3000000000000003</v>
      </c>
      <c r="Q32" s="473">
        <v>3</v>
      </c>
      <c r="R32" s="476">
        <v>1</v>
      </c>
      <c r="S32" s="363">
        <f>P32*Q32*R32</f>
        <v>6.9</v>
      </c>
      <c r="T32" s="385" t="s">
        <v>122</v>
      </c>
      <c r="U32" s="328">
        <f>G32/122*1</f>
        <v>8.1967213114754103E-3</v>
      </c>
      <c r="V32" s="369">
        <v>1</v>
      </c>
      <c r="W32" s="370">
        <f>S32*V32</f>
        <v>6.9</v>
      </c>
      <c r="X32" s="331" t="str">
        <f>+IF(W32&gt;=500,"ALTO",IF(AND(W32&gt;325,W32&lt;=499),"MEDIO",IF(AND(W32&gt;1,W32&lt;=324),"BAJO",)))</f>
        <v>BAJO</v>
      </c>
      <c r="Y32" s="13" t="s">
        <v>26</v>
      </c>
      <c r="Z32" s="208" t="s">
        <v>100</v>
      </c>
      <c r="AA32" s="13" t="s">
        <v>26</v>
      </c>
      <c r="AB32" s="226"/>
    </row>
    <row r="33" spans="1:28" s="17" customFormat="1" ht="41.25" customHeight="1" x14ac:dyDescent="0.25">
      <c r="A33" s="420"/>
      <c r="B33" s="420"/>
      <c r="C33" s="420"/>
      <c r="D33" s="493"/>
      <c r="E33" s="377"/>
      <c r="F33" s="520"/>
      <c r="G33" s="352"/>
      <c r="H33" s="355"/>
      <c r="I33" s="402"/>
      <c r="J33" s="546"/>
      <c r="K33" s="335"/>
      <c r="L33" s="383"/>
      <c r="M33" s="8" t="s">
        <v>62</v>
      </c>
      <c r="N33" s="341"/>
      <c r="O33" s="10">
        <v>1</v>
      </c>
      <c r="P33" s="343"/>
      <c r="Q33" s="474"/>
      <c r="R33" s="477"/>
      <c r="S33" s="364"/>
      <c r="T33" s="386"/>
      <c r="U33" s="329"/>
      <c r="V33" s="329"/>
      <c r="W33" s="371"/>
      <c r="X33" s="332"/>
      <c r="Y33" s="11" t="s">
        <v>27</v>
      </c>
      <c r="Z33" s="209" t="s">
        <v>100</v>
      </c>
      <c r="AA33" s="11" t="s">
        <v>27</v>
      </c>
      <c r="AB33" s="224"/>
    </row>
    <row r="34" spans="1:28" s="17" customFormat="1" ht="27" x14ac:dyDescent="0.25">
      <c r="A34" s="420"/>
      <c r="B34" s="420"/>
      <c r="C34" s="420"/>
      <c r="D34" s="493"/>
      <c r="E34" s="377"/>
      <c r="F34" s="520"/>
      <c r="G34" s="352"/>
      <c r="H34" s="355"/>
      <c r="I34" s="402"/>
      <c r="J34" s="546"/>
      <c r="K34" s="335"/>
      <c r="L34" s="383"/>
      <c r="M34" s="8" t="s">
        <v>642</v>
      </c>
      <c r="N34" s="341"/>
      <c r="O34" s="10">
        <v>1</v>
      </c>
      <c r="P34" s="343"/>
      <c r="Q34" s="474"/>
      <c r="R34" s="477"/>
      <c r="S34" s="364"/>
      <c r="T34" s="386"/>
      <c r="U34" s="329"/>
      <c r="V34" s="329"/>
      <c r="W34" s="371"/>
      <c r="X34" s="332"/>
      <c r="Y34" s="11" t="s">
        <v>4</v>
      </c>
      <c r="Z34" s="210" t="s">
        <v>645</v>
      </c>
      <c r="AA34" s="11" t="s">
        <v>36</v>
      </c>
      <c r="AB34" s="199"/>
    </row>
    <row r="35" spans="1:28" s="17" customFormat="1" ht="63" customHeight="1" x14ac:dyDescent="0.25">
      <c r="A35" s="420"/>
      <c r="B35" s="420"/>
      <c r="C35" s="420"/>
      <c r="D35" s="493"/>
      <c r="E35" s="377"/>
      <c r="F35" s="520"/>
      <c r="G35" s="352"/>
      <c r="H35" s="355"/>
      <c r="I35" s="402"/>
      <c r="J35" s="546"/>
      <c r="K35" s="335"/>
      <c r="L35" s="383"/>
      <c r="M35" s="8" t="s">
        <v>643</v>
      </c>
      <c r="N35" s="341"/>
      <c r="O35" s="10">
        <v>1</v>
      </c>
      <c r="P35" s="343"/>
      <c r="Q35" s="474"/>
      <c r="R35" s="477"/>
      <c r="S35" s="364"/>
      <c r="T35" s="386"/>
      <c r="U35" s="329"/>
      <c r="V35" s="329"/>
      <c r="W35" s="371"/>
      <c r="X35" s="332"/>
      <c r="Y35" s="11" t="s">
        <v>28</v>
      </c>
      <c r="Z35" s="210" t="s">
        <v>100</v>
      </c>
      <c r="AA35" s="11" t="s">
        <v>28</v>
      </c>
      <c r="AB35" s="199" t="s">
        <v>646</v>
      </c>
    </row>
    <row r="36" spans="1:28" s="17" customFormat="1" ht="37.5" customHeight="1" x14ac:dyDescent="0.25">
      <c r="A36" s="420"/>
      <c r="B36" s="420"/>
      <c r="C36" s="420"/>
      <c r="D36" s="493"/>
      <c r="E36" s="377"/>
      <c r="F36" s="520"/>
      <c r="G36" s="352"/>
      <c r="H36" s="355"/>
      <c r="I36" s="402"/>
      <c r="J36" s="547"/>
      <c r="K36" s="336"/>
      <c r="L36" s="384"/>
      <c r="M36" s="204" t="s">
        <v>644</v>
      </c>
      <c r="N36" s="341"/>
      <c r="O36" s="205">
        <v>2</v>
      </c>
      <c r="P36" s="343"/>
      <c r="Q36" s="474"/>
      <c r="R36" s="477"/>
      <c r="S36" s="838"/>
      <c r="T36" s="839"/>
      <c r="U36" s="329"/>
      <c r="V36" s="329"/>
      <c r="W36" s="371"/>
      <c r="X36" s="332"/>
      <c r="Y36" s="206" t="s">
        <v>29</v>
      </c>
      <c r="Z36" s="219" t="s">
        <v>100</v>
      </c>
      <c r="AA36" s="206" t="s">
        <v>29</v>
      </c>
      <c r="AB36" s="227" t="s">
        <v>103</v>
      </c>
    </row>
    <row r="37" spans="1:28" s="17" customFormat="1" ht="49.9" customHeight="1" x14ac:dyDescent="0.2">
      <c r="A37" s="420"/>
      <c r="B37" s="420"/>
      <c r="C37" s="420"/>
      <c r="D37" s="493"/>
      <c r="E37" s="833" t="s">
        <v>44</v>
      </c>
      <c r="F37" s="832"/>
      <c r="G37" s="849">
        <v>1</v>
      </c>
      <c r="H37" s="849">
        <v>2</v>
      </c>
      <c r="I37" s="848"/>
      <c r="J37" s="503"/>
      <c r="K37" s="504" t="s">
        <v>669</v>
      </c>
      <c r="L37" s="505" t="s">
        <v>670</v>
      </c>
      <c r="M37" s="8" t="s">
        <v>671</v>
      </c>
      <c r="N37" s="506" t="s">
        <v>98</v>
      </c>
      <c r="O37" s="207">
        <v>4</v>
      </c>
      <c r="P37" s="507">
        <f>((O37*0.6)+(O38*0.1)+(O39*0.1)+(O40*0.1)+(O41*0.1))</f>
        <v>2.9000000000000004</v>
      </c>
      <c r="Q37" s="508">
        <v>2</v>
      </c>
      <c r="R37" s="501">
        <v>4</v>
      </c>
      <c r="S37" s="364">
        <f>P37*Q37*R37</f>
        <v>23.200000000000003</v>
      </c>
      <c r="T37" s="841" t="s">
        <v>122</v>
      </c>
      <c r="U37" s="842">
        <f>G37/122*1</f>
        <v>8.1967213114754103E-3</v>
      </c>
      <c r="V37" s="844">
        <v>1</v>
      </c>
      <c r="W37" s="845">
        <f>S37*V37</f>
        <v>23.200000000000003</v>
      </c>
      <c r="X37" s="847" t="str">
        <f>+IF(W37&gt;=500,"ALTO",IF(AND(W37&gt;325,W37&lt;=499),"MEDIO",IF(AND(W37&gt;1,W37&lt;=324),"BAJO",)))</f>
        <v>BAJO</v>
      </c>
      <c r="Y37" s="11" t="s">
        <v>26</v>
      </c>
      <c r="Z37" s="209" t="s">
        <v>100</v>
      </c>
      <c r="AA37" s="11" t="s">
        <v>26</v>
      </c>
      <c r="AB37" s="228"/>
    </row>
    <row r="38" spans="1:28" s="17" customFormat="1" ht="37.5" customHeight="1" x14ac:dyDescent="0.25">
      <c r="A38" s="420"/>
      <c r="B38" s="420"/>
      <c r="C38" s="420"/>
      <c r="D38" s="493"/>
      <c r="E38" s="833"/>
      <c r="F38" s="832"/>
      <c r="G38" s="849"/>
      <c r="H38" s="849"/>
      <c r="I38" s="848"/>
      <c r="J38" s="503"/>
      <c r="K38" s="504"/>
      <c r="L38" s="505"/>
      <c r="M38" s="8" t="s">
        <v>62</v>
      </c>
      <c r="N38" s="506"/>
      <c r="O38" s="10">
        <v>1</v>
      </c>
      <c r="P38" s="507"/>
      <c r="Q38" s="509"/>
      <c r="R38" s="502"/>
      <c r="S38" s="364"/>
      <c r="T38" s="386"/>
      <c r="U38" s="843"/>
      <c r="V38" s="843"/>
      <c r="W38" s="846"/>
      <c r="X38" s="847"/>
      <c r="Y38" s="11" t="s">
        <v>27</v>
      </c>
      <c r="Z38" s="209" t="s">
        <v>100</v>
      </c>
      <c r="AA38" s="11" t="s">
        <v>27</v>
      </c>
      <c r="AB38" s="229"/>
    </row>
    <row r="39" spans="1:28" s="17" customFormat="1" ht="37.5" customHeight="1" x14ac:dyDescent="0.25">
      <c r="A39" s="420"/>
      <c r="B39" s="420"/>
      <c r="C39" s="420"/>
      <c r="D39" s="493"/>
      <c r="E39" s="833"/>
      <c r="F39" s="832"/>
      <c r="G39" s="849"/>
      <c r="H39" s="849"/>
      <c r="I39" s="848"/>
      <c r="J39" s="503"/>
      <c r="K39" s="504"/>
      <c r="L39" s="505"/>
      <c r="M39" s="8" t="s">
        <v>642</v>
      </c>
      <c r="N39" s="506"/>
      <c r="O39" s="10">
        <v>1</v>
      </c>
      <c r="P39" s="507"/>
      <c r="Q39" s="509"/>
      <c r="R39" s="502"/>
      <c r="S39" s="364"/>
      <c r="T39" s="386"/>
      <c r="U39" s="843"/>
      <c r="V39" s="843"/>
      <c r="W39" s="846"/>
      <c r="X39" s="847"/>
      <c r="Y39" s="11" t="s">
        <v>4</v>
      </c>
      <c r="Z39" s="210" t="s">
        <v>675</v>
      </c>
      <c r="AA39" s="11" t="s">
        <v>36</v>
      </c>
      <c r="AB39" s="210" t="s">
        <v>676</v>
      </c>
    </row>
    <row r="40" spans="1:28" s="17" customFormat="1" ht="37.5" customHeight="1" x14ac:dyDescent="0.25">
      <c r="A40" s="420"/>
      <c r="B40" s="420"/>
      <c r="C40" s="420"/>
      <c r="D40" s="493"/>
      <c r="E40" s="833"/>
      <c r="F40" s="832"/>
      <c r="G40" s="849"/>
      <c r="H40" s="849"/>
      <c r="I40" s="848"/>
      <c r="J40" s="503"/>
      <c r="K40" s="504"/>
      <c r="L40" s="505"/>
      <c r="M40" s="8" t="s">
        <v>643</v>
      </c>
      <c r="N40" s="506"/>
      <c r="O40" s="10">
        <v>1</v>
      </c>
      <c r="P40" s="507"/>
      <c r="Q40" s="509"/>
      <c r="R40" s="502"/>
      <c r="S40" s="364"/>
      <c r="T40" s="386"/>
      <c r="U40" s="843"/>
      <c r="V40" s="843"/>
      <c r="W40" s="846"/>
      <c r="X40" s="847"/>
      <c r="Y40" s="11" t="s">
        <v>28</v>
      </c>
      <c r="Z40" s="210" t="s">
        <v>673</v>
      </c>
      <c r="AA40" s="11" t="s">
        <v>28</v>
      </c>
      <c r="AB40" s="210" t="s">
        <v>674</v>
      </c>
    </row>
    <row r="41" spans="1:28" s="17" customFormat="1" ht="37.5" customHeight="1" thickBot="1" x14ac:dyDescent="0.3">
      <c r="A41" s="420"/>
      <c r="B41" s="420"/>
      <c r="C41" s="420"/>
      <c r="D41" s="493"/>
      <c r="E41" s="833"/>
      <c r="F41" s="832"/>
      <c r="G41" s="849"/>
      <c r="H41" s="849"/>
      <c r="I41" s="848"/>
      <c r="J41" s="503"/>
      <c r="K41" s="504"/>
      <c r="L41" s="505"/>
      <c r="M41" s="8" t="s">
        <v>672</v>
      </c>
      <c r="N41" s="506"/>
      <c r="O41" s="10">
        <v>2</v>
      </c>
      <c r="P41" s="507"/>
      <c r="Q41" s="509"/>
      <c r="R41" s="502"/>
      <c r="S41" s="364"/>
      <c r="T41" s="387"/>
      <c r="U41" s="843"/>
      <c r="V41" s="843"/>
      <c r="W41" s="846"/>
      <c r="X41" s="847"/>
      <c r="Y41" s="11" t="s">
        <v>29</v>
      </c>
      <c r="Z41" s="210" t="s">
        <v>100</v>
      </c>
      <c r="AA41" s="11" t="s">
        <v>29</v>
      </c>
      <c r="AB41" s="210" t="s">
        <v>677</v>
      </c>
    </row>
    <row r="42" spans="1:28" s="17" customFormat="1" ht="61.5" customHeight="1" x14ac:dyDescent="0.2">
      <c r="A42" s="420"/>
      <c r="B42" s="420"/>
      <c r="C42" s="420"/>
      <c r="D42" s="493"/>
      <c r="E42" s="376" t="s">
        <v>44</v>
      </c>
      <c r="F42" s="519"/>
      <c r="G42" s="351">
        <v>1</v>
      </c>
      <c r="H42" s="354">
        <v>8</v>
      </c>
      <c r="I42" s="389" t="s">
        <v>678</v>
      </c>
      <c r="J42" s="545"/>
      <c r="K42" s="334" t="s">
        <v>82</v>
      </c>
      <c r="L42" s="337" t="s">
        <v>647</v>
      </c>
      <c r="M42" s="7" t="s">
        <v>648</v>
      </c>
      <c r="N42" s="340" t="s">
        <v>98</v>
      </c>
      <c r="O42" s="30">
        <v>3</v>
      </c>
      <c r="P42" s="343">
        <f>((O42*0.6)+(O43*0.1)+(O44*0.1)+(O45*0.1)+(O46*0.1))</f>
        <v>2.3000000000000003</v>
      </c>
      <c r="Q42" s="473">
        <v>2</v>
      </c>
      <c r="R42" s="476">
        <v>4</v>
      </c>
      <c r="S42" s="363">
        <f>P42*Q42*R42</f>
        <v>18.400000000000002</v>
      </c>
      <c r="T42" s="373" t="str">
        <f>+IF(S42&gt;100,"Riesgo_INTOLERABLE",IF(AND(S42&gt;65,S42&lt;=100),"Riesgo_IMPORTANTE",IF(AND(S42&gt;37,S42&lt;=65),"Riesgo_MODERADO",IF(AND(S42&gt;16,S42&lt;=37),"Riesgo_TOLERABLE",IF(AND(S42&gt;=15),"Riesgo_BAJO")))))</f>
        <v>Riesgo_TOLERABLE</v>
      </c>
      <c r="U42" s="328">
        <f>G42/122*1</f>
        <v>8.1967213114754103E-3</v>
      </c>
      <c r="V42" s="369">
        <v>1</v>
      </c>
      <c r="W42" s="370">
        <f>S42*V42</f>
        <v>18.400000000000002</v>
      </c>
      <c r="X42" s="331" t="str">
        <f>+IF(W42&gt;=500,"ALTO",IF(AND(W42&gt;325,W42&lt;=499),"MEDIO",IF(AND(W42&gt;1,W42&lt;=324),"BAJO",)))</f>
        <v>BAJO</v>
      </c>
      <c r="Y42" s="13" t="s">
        <v>26</v>
      </c>
      <c r="Z42" s="208" t="s">
        <v>100</v>
      </c>
      <c r="AA42" s="13" t="s">
        <v>26</v>
      </c>
      <c r="AB42" s="226"/>
    </row>
    <row r="43" spans="1:28" s="17" customFormat="1" ht="41.25" customHeight="1" x14ac:dyDescent="0.25">
      <c r="A43" s="420"/>
      <c r="B43" s="420"/>
      <c r="C43" s="420"/>
      <c r="D43" s="493"/>
      <c r="E43" s="377"/>
      <c r="F43" s="520"/>
      <c r="G43" s="352"/>
      <c r="H43" s="355"/>
      <c r="I43" s="389"/>
      <c r="J43" s="546"/>
      <c r="K43" s="335"/>
      <c r="L43" s="383"/>
      <c r="M43" s="8" t="s">
        <v>60</v>
      </c>
      <c r="N43" s="341"/>
      <c r="O43" s="10">
        <v>1</v>
      </c>
      <c r="P43" s="343"/>
      <c r="Q43" s="474"/>
      <c r="R43" s="477"/>
      <c r="S43" s="364"/>
      <c r="T43" s="374"/>
      <c r="U43" s="329"/>
      <c r="V43" s="329"/>
      <c r="W43" s="371"/>
      <c r="X43" s="332"/>
      <c r="Y43" s="11" t="s">
        <v>27</v>
      </c>
      <c r="Z43" s="209" t="s">
        <v>100</v>
      </c>
      <c r="AA43" s="11" t="s">
        <v>27</v>
      </c>
      <c r="AB43" s="224"/>
    </row>
    <row r="44" spans="1:28" s="17" customFormat="1" ht="37.5" customHeight="1" x14ac:dyDescent="0.25">
      <c r="A44" s="420"/>
      <c r="B44" s="420"/>
      <c r="C44" s="420"/>
      <c r="D44" s="493"/>
      <c r="E44" s="377"/>
      <c r="F44" s="520"/>
      <c r="G44" s="352"/>
      <c r="H44" s="355"/>
      <c r="I44" s="389"/>
      <c r="J44" s="546"/>
      <c r="K44" s="335"/>
      <c r="L44" s="383"/>
      <c r="M44" s="8" t="s">
        <v>84</v>
      </c>
      <c r="N44" s="341"/>
      <c r="O44" s="10">
        <v>1</v>
      </c>
      <c r="P44" s="343"/>
      <c r="Q44" s="474"/>
      <c r="R44" s="477"/>
      <c r="S44" s="364"/>
      <c r="T44" s="374"/>
      <c r="U44" s="329"/>
      <c r="V44" s="329"/>
      <c r="W44" s="371"/>
      <c r="X44" s="332"/>
      <c r="Y44" s="11" t="s">
        <v>4</v>
      </c>
      <c r="Z44" s="220" t="s">
        <v>100</v>
      </c>
      <c r="AA44" s="11" t="s">
        <v>36</v>
      </c>
      <c r="AB44" s="199"/>
    </row>
    <row r="45" spans="1:28" s="17" customFormat="1" ht="63" customHeight="1" x14ac:dyDescent="0.25">
      <c r="A45" s="420"/>
      <c r="B45" s="420"/>
      <c r="C45" s="420"/>
      <c r="D45" s="493"/>
      <c r="E45" s="377"/>
      <c r="F45" s="520"/>
      <c r="G45" s="352"/>
      <c r="H45" s="355"/>
      <c r="I45" s="389"/>
      <c r="J45" s="546"/>
      <c r="K45" s="335"/>
      <c r="L45" s="383"/>
      <c r="M45" s="8" t="s">
        <v>55</v>
      </c>
      <c r="N45" s="341"/>
      <c r="O45" s="10">
        <v>1</v>
      </c>
      <c r="P45" s="343"/>
      <c r="Q45" s="474"/>
      <c r="R45" s="477"/>
      <c r="S45" s="364"/>
      <c r="T45" s="374"/>
      <c r="U45" s="329"/>
      <c r="V45" s="329"/>
      <c r="W45" s="371"/>
      <c r="X45" s="332"/>
      <c r="Y45" s="11" t="s">
        <v>28</v>
      </c>
      <c r="Z45" s="210" t="s">
        <v>475</v>
      </c>
      <c r="AA45" s="11" t="s">
        <v>28</v>
      </c>
      <c r="AB45" s="199" t="s">
        <v>109</v>
      </c>
    </row>
    <row r="46" spans="1:28" s="17" customFormat="1" ht="65.25" customHeight="1" thickBot="1" x14ac:dyDescent="0.3">
      <c r="A46" s="420"/>
      <c r="B46" s="420"/>
      <c r="C46" s="420"/>
      <c r="D46" s="493"/>
      <c r="E46" s="377"/>
      <c r="F46" s="520"/>
      <c r="G46" s="352"/>
      <c r="H46" s="355"/>
      <c r="I46" s="389"/>
      <c r="J46" s="547"/>
      <c r="K46" s="336"/>
      <c r="L46" s="384"/>
      <c r="M46" s="9" t="s">
        <v>57</v>
      </c>
      <c r="N46" s="342"/>
      <c r="O46" s="33">
        <v>2</v>
      </c>
      <c r="P46" s="344"/>
      <c r="Q46" s="475"/>
      <c r="R46" s="478"/>
      <c r="S46" s="365"/>
      <c r="T46" s="375"/>
      <c r="U46" s="330"/>
      <c r="V46" s="330"/>
      <c r="W46" s="372"/>
      <c r="X46" s="333"/>
      <c r="Y46" s="14" t="s">
        <v>29</v>
      </c>
      <c r="Z46" s="218" t="s">
        <v>476</v>
      </c>
      <c r="AA46" s="14" t="s">
        <v>29</v>
      </c>
      <c r="AB46" s="227" t="s">
        <v>169</v>
      </c>
    </row>
    <row r="47" spans="1:28" s="17" customFormat="1" ht="61.5" customHeight="1" x14ac:dyDescent="0.2">
      <c r="A47" s="420"/>
      <c r="B47" s="420"/>
      <c r="C47" s="420"/>
      <c r="D47" s="493"/>
      <c r="E47" s="376" t="s">
        <v>44</v>
      </c>
      <c r="F47" s="519"/>
      <c r="G47" s="351">
        <v>1</v>
      </c>
      <c r="H47" s="354">
        <v>8</v>
      </c>
      <c r="I47" s="389"/>
      <c r="J47" s="545"/>
      <c r="K47" s="334" t="s">
        <v>85</v>
      </c>
      <c r="L47" s="337" t="s">
        <v>464</v>
      </c>
      <c r="M47" s="7" t="s">
        <v>172</v>
      </c>
      <c r="N47" s="340" t="s">
        <v>98</v>
      </c>
      <c r="O47" s="30">
        <v>3</v>
      </c>
      <c r="P47" s="343">
        <f>((O47*0.6)+(O48*0.1)+(O49*0.1)+(O50*0.1)+(O51*0.1))</f>
        <v>2.3000000000000003</v>
      </c>
      <c r="Q47" s="473">
        <v>2</v>
      </c>
      <c r="R47" s="476">
        <v>4</v>
      </c>
      <c r="S47" s="363">
        <f>P47*Q47*R47</f>
        <v>18.400000000000002</v>
      </c>
      <c r="T47" s="385" t="s">
        <v>122</v>
      </c>
      <c r="U47" s="328">
        <f>G47/122*1</f>
        <v>8.1967213114754103E-3</v>
      </c>
      <c r="V47" s="369">
        <v>1</v>
      </c>
      <c r="W47" s="370">
        <f>S47*V47</f>
        <v>18.400000000000002</v>
      </c>
      <c r="X47" s="331" t="str">
        <f>+IF(W47&gt;=500,"ALTO",IF(AND(W47&gt;325,W47&lt;=499),"MEDIO",IF(AND(W47&gt;1,W47&lt;=324),"BAJO",)))</f>
        <v>BAJO</v>
      </c>
      <c r="Y47" s="13" t="s">
        <v>26</v>
      </c>
      <c r="Z47" s="208" t="s">
        <v>100</v>
      </c>
      <c r="AA47" s="13" t="s">
        <v>26</v>
      </c>
      <c r="AB47" s="139" t="s">
        <v>101</v>
      </c>
    </row>
    <row r="48" spans="1:28" s="17" customFormat="1" ht="41.25" customHeight="1" x14ac:dyDescent="0.25">
      <c r="A48" s="420"/>
      <c r="B48" s="420"/>
      <c r="C48" s="420"/>
      <c r="D48" s="493"/>
      <c r="E48" s="377"/>
      <c r="F48" s="520"/>
      <c r="G48" s="352"/>
      <c r="H48" s="355"/>
      <c r="I48" s="389"/>
      <c r="J48" s="546"/>
      <c r="K48" s="335"/>
      <c r="L48" s="383"/>
      <c r="M48" s="8" t="s">
        <v>60</v>
      </c>
      <c r="N48" s="341"/>
      <c r="O48" s="10">
        <v>1</v>
      </c>
      <c r="P48" s="343"/>
      <c r="Q48" s="474"/>
      <c r="R48" s="477"/>
      <c r="S48" s="364"/>
      <c r="T48" s="386"/>
      <c r="U48" s="329"/>
      <c r="V48" s="329"/>
      <c r="W48" s="371"/>
      <c r="X48" s="332"/>
      <c r="Y48" s="11" t="s">
        <v>27</v>
      </c>
      <c r="Z48" s="209" t="s">
        <v>100</v>
      </c>
      <c r="AA48" s="11" t="s">
        <v>27</v>
      </c>
      <c r="AB48" s="142"/>
    </row>
    <row r="49" spans="1:28" s="17" customFormat="1" ht="36.75" customHeight="1" x14ac:dyDescent="0.25">
      <c r="A49" s="420"/>
      <c r="B49" s="420"/>
      <c r="C49" s="420"/>
      <c r="D49" s="493"/>
      <c r="E49" s="377"/>
      <c r="F49" s="520"/>
      <c r="G49" s="352"/>
      <c r="H49" s="355"/>
      <c r="I49" s="389"/>
      <c r="J49" s="546"/>
      <c r="K49" s="335"/>
      <c r="L49" s="383"/>
      <c r="M49" s="8" t="s">
        <v>629</v>
      </c>
      <c r="N49" s="341"/>
      <c r="O49" s="10">
        <v>1</v>
      </c>
      <c r="P49" s="343"/>
      <c r="Q49" s="474"/>
      <c r="R49" s="477"/>
      <c r="S49" s="364"/>
      <c r="T49" s="386"/>
      <c r="U49" s="329"/>
      <c r="V49" s="329"/>
      <c r="W49" s="371"/>
      <c r="X49" s="332"/>
      <c r="Y49" s="11" t="s">
        <v>4</v>
      </c>
      <c r="Z49" s="210" t="s">
        <v>100</v>
      </c>
      <c r="AA49" s="11" t="s">
        <v>36</v>
      </c>
      <c r="AB49" s="202"/>
    </row>
    <row r="50" spans="1:28" s="17" customFormat="1" ht="63" customHeight="1" x14ac:dyDescent="0.25">
      <c r="A50" s="420"/>
      <c r="B50" s="420"/>
      <c r="C50" s="420"/>
      <c r="D50" s="493"/>
      <c r="E50" s="377"/>
      <c r="F50" s="520"/>
      <c r="G50" s="352"/>
      <c r="H50" s="355"/>
      <c r="I50" s="389"/>
      <c r="J50" s="546"/>
      <c r="K50" s="335"/>
      <c r="L50" s="383"/>
      <c r="M50" s="8" t="s">
        <v>55</v>
      </c>
      <c r="N50" s="341"/>
      <c r="O50" s="10">
        <v>1</v>
      </c>
      <c r="P50" s="343"/>
      <c r="Q50" s="474"/>
      <c r="R50" s="477"/>
      <c r="S50" s="364"/>
      <c r="T50" s="386"/>
      <c r="U50" s="329"/>
      <c r="V50" s="329"/>
      <c r="W50" s="371"/>
      <c r="X50" s="332"/>
      <c r="Y50" s="11" t="s">
        <v>28</v>
      </c>
      <c r="Z50" s="215" t="s">
        <v>650</v>
      </c>
      <c r="AA50" s="11" t="s">
        <v>28</v>
      </c>
      <c r="AB50" s="139" t="s">
        <v>651</v>
      </c>
    </row>
    <row r="51" spans="1:28" s="17" customFormat="1" ht="27" customHeight="1" thickBot="1" x14ac:dyDescent="0.3">
      <c r="A51" s="420"/>
      <c r="B51" s="420"/>
      <c r="C51" s="420"/>
      <c r="D51" s="493"/>
      <c r="E51" s="377"/>
      <c r="F51" s="520"/>
      <c r="G51" s="352"/>
      <c r="H51" s="355"/>
      <c r="I51" s="389"/>
      <c r="J51" s="547"/>
      <c r="K51" s="336"/>
      <c r="L51" s="384"/>
      <c r="M51" s="9" t="s">
        <v>57</v>
      </c>
      <c r="N51" s="342"/>
      <c r="O51" s="33">
        <v>2</v>
      </c>
      <c r="P51" s="344"/>
      <c r="Q51" s="475"/>
      <c r="R51" s="478"/>
      <c r="S51" s="365"/>
      <c r="T51" s="387"/>
      <c r="U51" s="330"/>
      <c r="V51" s="330"/>
      <c r="W51" s="372"/>
      <c r="X51" s="333"/>
      <c r="Y51" s="14" t="s">
        <v>29</v>
      </c>
      <c r="Z51" s="215" t="s">
        <v>649</v>
      </c>
      <c r="AA51" s="14" t="s">
        <v>29</v>
      </c>
      <c r="AB51" s="203" t="s">
        <v>652</v>
      </c>
    </row>
    <row r="52" spans="1:28" s="17" customFormat="1" ht="61.5" customHeight="1" x14ac:dyDescent="0.2">
      <c r="A52" s="420"/>
      <c r="B52" s="420"/>
      <c r="C52" s="420"/>
      <c r="D52" s="493"/>
      <c r="E52" s="376" t="s">
        <v>44</v>
      </c>
      <c r="F52" s="519"/>
      <c r="G52" s="351">
        <v>1</v>
      </c>
      <c r="H52" s="354">
        <v>8</v>
      </c>
      <c r="I52" s="389"/>
      <c r="J52" s="545"/>
      <c r="K52" s="334" t="s">
        <v>92</v>
      </c>
      <c r="L52" s="840" t="s">
        <v>653</v>
      </c>
      <c r="M52" s="7" t="s">
        <v>654</v>
      </c>
      <c r="N52" s="340" t="s">
        <v>98</v>
      </c>
      <c r="O52" s="30">
        <v>4</v>
      </c>
      <c r="P52" s="343">
        <f>((O52*0.6)+(O53*0.1)+(O54*0.1)+(O55*0.1)+(O56*0.1))</f>
        <v>3.5000000000000004</v>
      </c>
      <c r="Q52" s="473">
        <v>3</v>
      </c>
      <c r="R52" s="476">
        <v>4</v>
      </c>
      <c r="S52" s="363">
        <f>P52*Q52*R52</f>
        <v>42.000000000000007</v>
      </c>
      <c r="T52" s="366" t="str">
        <f>+IF(S52&gt;100,"Riesgo_INTOLERABLE",IF(AND(S52&gt;65,S52&lt;=100),"Riesgo_IMPORTANTE",IF(AND(S52&gt;37,S52&lt;=65),"Riesgo_MODERADO",IF(AND(S52&gt;16,S52&lt;=37),"Riesgo_TOLERABLE",IF(AND(S52&gt;=15),"Riesgo_BAJO")))))</f>
        <v>Riesgo_MODERADO</v>
      </c>
      <c r="U52" s="328">
        <f>G52/122*1</f>
        <v>8.1967213114754103E-3</v>
      </c>
      <c r="V52" s="369">
        <v>1</v>
      </c>
      <c r="W52" s="370">
        <f>S52*V52</f>
        <v>42.000000000000007</v>
      </c>
      <c r="X52" s="331" t="str">
        <f>+IF(W52&gt;=500,"ALTO",IF(AND(W52&gt;325,W52&lt;=499),"MEDIO",IF(AND(W52&gt;1,W52&lt;=324),"BAJO",)))</f>
        <v>BAJO</v>
      </c>
      <c r="Y52" s="13" t="s">
        <v>26</v>
      </c>
      <c r="Z52" s="208" t="s">
        <v>100</v>
      </c>
      <c r="AA52" s="13" t="s">
        <v>26</v>
      </c>
      <c r="AB52" s="226"/>
    </row>
    <row r="53" spans="1:28" s="17" customFormat="1" ht="41.25" customHeight="1" x14ac:dyDescent="0.25">
      <c r="A53" s="420"/>
      <c r="B53" s="420"/>
      <c r="C53" s="420"/>
      <c r="D53" s="493"/>
      <c r="E53" s="377"/>
      <c r="F53" s="520"/>
      <c r="G53" s="352"/>
      <c r="H53" s="355"/>
      <c r="I53" s="389"/>
      <c r="J53" s="546"/>
      <c r="K53" s="335"/>
      <c r="L53" s="840"/>
      <c r="M53" s="8" t="s">
        <v>93</v>
      </c>
      <c r="N53" s="341"/>
      <c r="O53" s="10">
        <v>3</v>
      </c>
      <c r="P53" s="343"/>
      <c r="Q53" s="474"/>
      <c r="R53" s="477"/>
      <c r="S53" s="364"/>
      <c r="T53" s="367"/>
      <c r="U53" s="329"/>
      <c r="V53" s="329"/>
      <c r="W53" s="371"/>
      <c r="X53" s="332"/>
      <c r="Y53" s="11" t="s">
        <v>27</v>
      </c>
      <c r="Z53" s="209" t="s">
        <v>100</v>
      </c>
      <c r="AA53" s="11" t="s">
        <v>27</v>
      </c>
      <c r="AB53" s="224"/>
    </row>
    <row r="54" spans="1:28" s="17" customFormat="1" ht="45" x14ac:dyDescent="0.25">
      <c r="A54" s="420"/>
      <c r="B54" s="420"/>
      <c r="C54" s="420"/>
      <c r="D54" s="493"/>
      <c r="E54" s="377"/>
      <c r="F54" s="520"/>
      <c r="G54" s="352"/>
      <c r="H54" s="355"/>
      <c r="I54" s="389"/>
      <c r="J54" s="546"/>
      <c r="K54" s="335"/>
      <c r="L54" s="840"/>
      <c r="M54" s="8" t="s">
        <v>63</v>
      </c>
      <c r="N54" s="341"/>
      <c r="O54" s="10">
        <v>5</v>
      </c>
      <c r="P54" s="343"/>
      <c r="Q54" s="474"/>
      <c r="R54" s="477"/>
      <c r="S54" s="364"/>
      <c r="T54" s="367"/>
      <c r="U54" s="329"/>
      <c r="V54" s="329"/>
      <c r="W54" s="371"/>
      <c r="X54" s="332"/>
      <c r="Y54" s="11" t="s">
        <v>4</v>
      </c>
      <c r="Z54" s="218" t="s">
        <v>655</v>
      </c>
      <c r="AA54" s="11" t="s">
        <v>36</v>
      </c>
      <c r="AB54" s="230" t="s">
        <v>177</v>
      </c>
    </row>
    <row r="55" spans="1:28" s="17" customFormat="1" ht="54" x14ac:dyDescent="0.25">
      <c r="A55" s="420"/>
      <c r="B55" s="420"/>
      <c r="C55" s="420"/>
      <c r="D55" s="493"/>
      <c r="E55" s="377"/>
      <c r="F55" s="520"/>
      <c r="G55" s="352"/>
      <c r="H55" s="355"/>
      <c r="I55" s="389"/>
      <c r="J55" s="546"/>
      <c r="K55" s="335"/>
      <c r="L55" s="840"/>
      <c r="M55" s="8" t="s">
        <v>77</v>
      </c>
      <c r="N55" s="341"/>
      <c r="O55" s="10">
        <v>1</v>
      </c>
      <c r="P55" s="343"/>
      <c r="Q55" s="474"/>
      <c r="R55" s="477"/>
      <c r="S55" s="364"/>
      <c r="T55" s="367"/>
      <c r="U55" s="329"/>
      <c r="V55" s="329"/>
      <c r="W55" s="371"/>
      <c r="X55" s="332"/>
      <c r="Y55" s="11" t="s">
        <v>28</v>
      </c>
      <c r="Z55" s="210" t="s">
        <v>117</v>
      </c>
      <c r="AA55" s="11" t="s">
        <v>28</v>
      </c>
      <c r="AB55" s="199" t="s">
        <v>657</v>
      </c>
    </row>
    <row r="56" spans="1:28" s="17" customFormat="1" ht="51.6" customHeight="1" thickBot="1" x14ac:dyDescent="0.3">
      <c r="A56" s="420"/>
      <c r="B56" s="420"/>
      <c r="C56" s="420"/>
      <c r="D56" s="493"/>
      <c r="E56" s="377"/>
      <c r="F56" s="520"/>
      <c r="G56" s="352"/>
      <c r="H56" s="355"/>
      <c r="I56" s="389"/>
      <c r="J56" s="547"/>
      <c r="K56" s="336"/>
      <c r="L56" s="542"/>
      <c r="M56" s="9" t="s">
        <v>57</v>
      </c>
      <c r="N56" s="342"/>
      <c r="O56" s="33">
        <v>2</v>
      </c>
      <c r="P56" s="344"/>
      <c r="Q56" s="475"/>
      <c r="R56" s="478"/>
      <c r="S56" s="365"/>
      <c r="T56" s="368"/>
      <c r="U56" s="330"/>
      <c r="V56" s="330"/>
      <c r="W56" s="372"/>
      <c r="X56" s="333"/>
      <c r="Y56" s="14" t="s">
        <v>29</v>
      </c>
      <c r="Z56" s="212" t="s">
        <v>656</v>
      </c>
      <c r="AA56" s="14" t="s">
        <v>29</v>
      </c>
      <c r="AB56" s="212" t="s">
        <v>656</v>
      </c>
    </row>
    <row r="57" spans="1:28" s="17" customFormat="1" ht="61.5" customHeight="1" x14ac:dyDescent="0.2">
      <c r="A57" s="420"/>
      <c r="B57" s="420"/>
      <c r="C57" s="420"/>
      <c r="D57" s="493"/>
      <c r="E57" s="376" t="s">
        <v>44</v>
      </c>
      <c r="F57" s="519"/>
      <c r="G57" s="351">
        <v>1</v>
      </c>
      <c r="H57" s="354">
        <v>8</v>
      </c>
      <c r="I57" s="389"/>
      <c r="J57" s="545"/>
      <c r="K57" s="334" t="s">
        <v>50</v>
      </c>
      <c r="L57" s="337" t="s">
        <v>658</v>
      </c>
      <c r="M57" s="7" t="s">
        <v>659</v>
      </c>
      <c r="N57" s="340" t="s">
        <v>98</v>
      </c>
      <c r="O57" s="30">
        <v>6</v>
      </c>
      <c r="P57" s="343">
        <f>((O57*0.6)+(O58*0.1)+(O59*0.1)+(O60*0.1)+(O61*0.1))</f>
        <v>4.1999999999999993</v>
      </c>
      <c r="Q57" s="473">
        <v>3</v>
      </c>
      <c r="R57" s="476">
        <v>3</v>
      </c>
      <c r="S57" s="363">
        <f>P57*Q57*R57</f>
        <v>37.799999999999997</v>
      </c>
      <c r="T57" s="366" t="str">
        <f>+IF(S57&gt;100,"Riesgo_INTOLERABLE",IF(AND(S57&gt;65,S57&lt;=100),"Riesgo_IMPORTANTE",IF(AND(S57&gt;37,S57&lt;=65),"Riesgo_MODERADO",IF(AND(S57&gt;16,S57&lt;=37),"Riesgo_TOLERABLE",IF(AND(S57&gt;=15),"Riesgo_BAJO")))))</f>
        <v>Riesgo_MODERADO</v>
      </c>
      <c r="U57" s="328">
        <f>G57/122*1</f>
        <v>8.1967213114754103E-3</v>
      </c>
      <c r="V57" s="369">
        <v>1</v>
      </c>
      <c r="W57" s="370">
        <f>S57*V57</f>
        <v>37.799999999999997</v>
      </c>
      <c r="X57" s="331" t="str">
        <f>+IF(W57&gt;=500,"ALTO",IF(AND(W57&gt;325,W57&lt;=499),"MEDIO",IF(AND(W57&gt;1,W57&lt;=324),"BAJO",)))</f>
        <v>BAJO</v>
      </c>
      <c r="Y57" s="13" t="s">
        <v>26</v>
      </c>
      <c r="Z57" s="208" t="s">
        <v>100</v>
      </c>
      <c r="AA57" s="13" t="s">
        <v>26</v>
      </c>
      <c r="AB57" s="226"/>
    </row>
    <row r="58" spans="1:28" s="17" customFormat="1" ht="41.25" customHeight="1" x14ac:dyDescent="0.25">
      <c r="A58" s="420"/>
      <c r="B58" s="420"/>
      <c r="C58" s="420"/>
      <c r="D58" s="493"/>
      <c r="E58" s="377"/>
      <c r="F58" s="520"/>
      <c r="G58" s="352"/>
      <c r="H58" s="355"/>
      <c r="I58" s="389"/>
      <c r="J58" s="546"/>
      <c r="K58" s="335"/>
      <c r="L58" s="383"/>
      <c r="M58" s="8" t="s">
        <v>86</v>
      </c>
      <c r="N58" s="341"/>
      <c r="O58" s="10">
        <v>2</v>
      </c>
      <c r="P58" s="343"/>
      <c r="Q58" s="474"/>
      <c r="R58" s="477"/>
      <c r="S58" s="364"/>
      <c r="T58" s="367"/>
      <c r="U58" s="329"/>
      <c r="V58" s="329"/>
      <c r="W58" s="371"/>
      <c r="X58" s="332"/>
      <c r="Y58" s="11" t="s">
        <v>27</v>
      </c>
      <c r="Z58" s="209" t="s">
        <v>100</v>
      </c>
      <c r="AA58" s="11" t="s">
        <v>27</v>
      </c>
      <c r="AB58" s="224"/>
    </row>
    <row r="59" spans="1:28" s="17" customFormat="1" ht="49.5" customHeight="1" x14ac:dyDescent="0.25">
      <c r="A59" s="420"/>
      <c r="B59" s="420"/>
      <c r="C59" s="420"/>
      <c r="D59" s="493"/>
      <c r="E59" s="377"/>
      <c r="F59" s="520"/>
      <c r="G59" s="352"/>
      <c r="H59" s="355"/>
      <c r="I59" s="389"/>
      <c r="J59" s="546"/>
      <c r="K59" s="335"/>
      <c r="L59" s="383"/>
      <c r="M59" s="8" t="s">
        <v>660</v>
      </c>
      <c r="N59" s="341"/>
      <c r="O59" s="10">
        <v>2</v>
      </c>
      <c r="P59" s="343"/>
      <c r="Q59" s="474"/>
      <c r="R59" s="477"/>
      <c r="S59" s="364"/>
      <c r="T59" s="367"/>
      <c r="U59" s="329"/>
      <c r="V59" s="329"/>
      <c r="W59" s="371"/>
      <c r="X59" s="332"/>
      <c r="Y59" s="11" t="s">
        <v>4</v>
      </c>
      <c r="Z59" s="210" t="s">
        <v>100</v>
      </c>
      <c r="AA59" s="11" t="s">
        <v>36</v>
      </c>
      <c r="AB59" s="231"/>
    </row>
    <row r="60" spans="1:28" s="17" customFormat="1" ht="74.25" customHeight="1" x14ac:dyDescent="0.25">
      <c r="A60" s="420"/>
      <c r="B60" s="420"/>
      <c r="C60" s="420"/>
      <c r="D60" s="493"/>
      <c r="E60" s="377"/>
      <c r="F60" s="520"/>
      <c r="G60" s="352"/>
      <c r="H60" s="355"/>
      <c r="I60" s="389"/>
      <c r="J60" s="546"/>
      <c r="K60" s="335"/>
      <c r="L60" s="383"/>
      <c r="M60" s="8" t="s">
        <v>661</v>
      </c>
      <c r="N60" s="341"/>
      <c r="O60" s="10">
        <v>1</v>
      </c>
      <c r="P60" s="343"/>
      <c r="Q60" s="474"/>
      <c r="R60" s="477"/>
      <c r="S60" s="364"/>
      <c r="T60" s="367"/>
      <c r="U60" s="329"/>
      <c r="V60" s="329"/>
      <c r="W60" s="371"/>
      <c r="X60" s="332"/>
      <c r="Y60" s="11" t="s">
        <v>28</v>
      </c>
      <c r="Z60" s="210" t="s">
        <v>182</v>
      </c>
      <c r="AA60" s="11" t="s">
        <v>28</v>
      </c>
      <c r="AB60" s="199" t="s">
        <v>183</v>
      </c>
    </row>
    <row r="61" spans="1:28" s="17" customFormat="1" ht="80.25" customHeight="1" thickBot="1" x14ac:dyDescent="0.3">
      <c r="A61" s="420"/>
      <c r="B61" s="420"/>
      <c r="C61" s="420"/>
      <c r="D61" s="493"/>
      <c r="E61" s="377"/>
      <c r="F61" s="520"/>
      <c r="G61" s="352"/>
      <c r="H61" s="355"/>
      <c r="I61" s="389"/>
      <c r="J61" s="547"/>
      <c r="K61" s="336"/>
      <c r="L61" s="384"/>
      <c r="M61" s="9" t="s">
        <v>56</v>
      </c>
      <c r="N61" s="342"/>
      <c r="O61" s="33">
        <v>1</v>
      </c>
      <c r="P61" s="344"/>
      <c r="Q61" s="475"/>
      <c r="R61" s="478"/>
      <c r="S61" s="365"/>
      <c r="T61" s="368"/>
      <c r="U61" s="330"/>
      <c r="V61" s="330"/>
      <c r="W61" s="372"/>
      <c r="X61" s="333"/>
      <c r="Y61" s="14" t="s">
        <v>29</v>
      </c>
      <c r="Z61" s="218" t="s">
        <v>427</v>
      </c>
      <c r="AA61" s="14" t="s">
        <v>29</v>
      </c>
      <c r="AB61" s="200" t="s">
        <v>468</v>
      </c>
    </row>
    <row r="62" spans="1:28" s="17" customFormat="1" ht="61.5" customHeight="1" x14ac:dyDescent="0.2">
      <c r="A62" s="420"/>
      <c r="B62" s="420"/>
      <c r="C62" s="420"/>
      <c r="D62" s="493"/>
      <c r="E62" s="376" t="s">
        <v>44</v>
      </c>
      <c r="F62" s="519"/>
      <c r="G62" s="351">
        <v>1</v>
      </c>
      <c r="H62" s="354">
        <v>8</v>
      </c>
      <c r="I62" s="389"/>
      <c r="J62" s="545"/>
      <c r="K62" s="334" t="s">
        <v>51</v>
      </c>
      <c r="L62" s="337" t="s">
        <v>662</v>
      </c>
      <c r="M62" s="7" t="s">
        <v>88</v>
      </c>
      <c r="N62" s="340" t="s">
        <v>98</v>
      </c>
      <c r="O62" s="30">
        <v>3</v>
      </c>
      <c r="P62" s="343">
        <f>((O62*0.6)+(O63*0.1)+(O64*0.1)+(O65*0.1)+(O66*0.1))</f>
        <v>2.4000000000000004</v>
      </c>
      <c r="Q62" s="473">
        <v>2</v>
      </c>
      <c r="R62" s="476">
        <v>4</v>
      </c>
      <c r="S62" s="363">
        <f>P62*Q62*R62</f>
        <v>19.200000000000003</v>
      </c>
      <c r="T62" s="373" t="str">
        <f>+IF(S62&gt;100,"Riesgo_ INTOLERABLE",IF(AND(S62&gt;65,S62&lt;=100),"Riesgo_ IMPORTANTE",IF(AND(S62&gt;37,S62&lt;=65),"Riesgo_ MODERADO",IF(AND(S62&gt;16,S62&lt;=37),"Riesgo_ TOLERABLE",IF(AND(S62&gt;=15),"Riesgo_BAJO")))))</f>
        <v>Riesgo_ TOLERABLE</v>
      </c>
      <c r="U62" s="328">
        <f>G62/122*1</f>
        <v>8.1967213114754103E-3</v>
      </c>
      <c r="V62" s="369">
        <v>1</v>
      </c>
      <c r="W62" s="370">
        <f>S62*V62</f>
        <v>19.200000000000003</v>
      </c>
      <c r="X62" s="331" t="str">
        <f>+IF(W62&gt;=500,"ALTO",IF(AND(W62&gt;325,W62&lt;=499),"MEDIO",IF(AND(W62&gt;1,W62&lt;=324),"BAJO",)))</f>
        <v>BAJO</v>
      </c>
      <c r="Y62" s="13" t="s">
        <v>26</v>
      </c>
      <c r="Z62" s="208" t="s">
        <v>100</v>
      </c>
      <c r="AA62" s="13" t="s">
        <v>26</v>
      </c>
      <c r="AB62" s="232"/>
    </row>
    <row r="63" spans="1:28" s="17" customFormat="1" ht="41.25" customHeight="1" x14ac:dyDescent="0.25">
      <c r="A63" s="420"/>
      <c r="B63" s="420"/>
      <c r="C63" s="420"/>
      <c r="D63" s="493"/>
      <c r="E63" s="377"/>
      <c r="F63" s="520"/>
      <c r="G63" s="352"/>
      <c r="H63" s="355"/>
      <c r="I63" s="389"/>
      <c r="J63" s="546"/>
      <c r="K63" s="335"/>
      <c r="L63" s="338"/>
      <c r="M63" s="8" t="s">
        <v>60</v>
      </c>
      <c r="N63" s="341"/>
      <c r="O63" s="10">
        <v>1</v>
      </c>
      <c r="P63" s="343"/>
      <c r="Q63" s="474"/>
      <c r="R63" s="477"/>
      <c r="S63" s="364"/>
      <c r="T63" s="374"/>
      <c r="U63" s="329"/>
      <c r="V63" s="329"/>
      <c r="W63" s="371"/>
      <c r="X63" s="332"/>
      <c r="Y63" s="11" t="s">
        <v>27</v>
      </c>
      <c r="Z63" s="209" t="s">
        <v>100</v>
      </c>
      <c r="AA63" s="11" t="s">
        <v>27</v>
      </c>
      <c r="AB63" s="224"/>
    </row>
    <row r="64" spans="1:28" s="17" customFormat="1" ht="63.6" customHeight="1" x14ac:dyDescent="0.25">
      <c r="A64" s="420"/>
      <c r="B64" s="420"/>
      <c r="C64" s="420"/>
      <c r="D64" s="493"/>
      <c r="E64" s="377"/>
      <c r="F64" s="520"/>
      <c r="G64" s="352"/>
      <c r="H64" s="355"/>
      <c r="I64" s="389"/>
      <c r="J64" s="546"/>
      <c r="K64" s="335"/>
      <c r="L64" s="338"/>
      <c r="M64" s="8" t="s">
        <v>80</v>
      </c>
      <c r="N64" s="341"/>
      <c r="O64" s="10">
        <v>1</v>
      </c>
      <c r="P64" s="343"/>
      <c r="Q64" s="474"/>
      <c r="R64" s="477"/>
      <c r="S64" s="364"/>
      <c r="T64" s="374"/>
      <c r="U64" s="329"/>
      <c r="V64" s="329"/>
      <c r="W64" s="371"/>
      <c r="X64" s="332"/>
      <c r="Y64" s="11" t="s">
        <v>4</v>
      </c>
      <c r="Z64" s="218" t="s">
        <v>100</v>
      </c>
      <c r="AA64" s="11" t="s">
        <v>36</v>
      </c>
      <c r="AB64" s="199" t="s">
        <v>324</v>
      </c>
    </row>
    <row r="65" spans="1:28" s="17" customFormat="1" ht="72.599999999999994" customHeight="1" x14ac:dyDescent="0.25">
      <c r="A65" s="420"/>
      <c r="B65" s="420"/>
      <c r="C65" s="420"/>
      <c r="D65" s="493"/>
      <c r="E65" s="377"/>
      <c r="F65" s="520"/>
      <c r="G65" s="352"/>
      <c r="H65" s="355"/>
      <c r="I65" s="389"/>
      <c r="J65" s="546"/>
      <c r="K65" s="335"/>
      <c r="L65" s="338"/>
      <c r="M65" s="8" t="s">
        <v>186</v>
      </c>
      <c r="N65" s="341"/>
      <c r="O65" s="10">
        <v>2</v>
      </c>
      <c r="P65" s="343"/>
      <c r="Q65" s="474"/>
      <c r="R65" s="477"/>
      <c r="S65" s="364"/>
      <c r="T65" s="374"/>
      <c r="U65" s="329"/>
      <c r="V65" s="329"/>
      <c r="W65" s="371"/>
      <c r="X65" s="332"/>
      <c r="Y65" s="11" t="s">
        <v>28</v>
      </c>
      <c r="Z65" s="218" t="s">
        <v>429</v>
      </c>
      <c r="AA65" s="11" t="s">
        <v>28</v>
      </c>
      <c r="AB65" s="199" t="s">
        <v>663</v>
      </c>
    </row>
    <row r="66" spans="1:28" s="17" customFormat="1" ht="33.6" customHeight="1" thickBot="1" x14ac:dyDescent="0.3">
      <c r="A66" s="420"/>
      <c r="B66" s="420"/>
      <c r="C66" s="420"/>
      <c r="D66" s="493"/>
      <c r="E66" s="377"/>
      <c r="F66" s="520"/>
      <c r="G66" s="352"/>
      <c r="H66" s="355"/>
      <c r="I66" s="389"/>
      <c r="J66" s="547"/>
      <c r="K66" s="336"/>
      <c r="L66" s="339"/>
      <c r="M66" s="9" t="s">
        <v>56</v>
      </c>
      <c r="N66" s="342"/>
      <c r="O66" s="33">
        <v>2</v>
      </c>
      <c r="P66" s="344"/>
      <c r="Q66" s="475"/>
      <c r="R66" s="478"/>
      <c r="S66" s="365"/>
      <c r="T66" s="375"/>
      <c r="U66" s="330"/>
      <c r="V66" s="330"/>
      <c r="W66" s="372"/>
      <c r="X66" s="333"/>
      <c r="Y66" s="14" t="s">
        <v>29</v>
      </c>
      <c r="Z66" s="218" t="s">
        <v>100</v>
      </c>
      <c r="AA66" s="11" t="s">
        <v>29</v>
      </c>
      <c r="AB66" s="199" t="s">
        <v>124</v>
      </c>
    </row>
    <row r="67" spans="1:28" s="17" customFormat="1" ht="61.5" customHeight="1" x14ac:dyDescent="0.2">
      <c r="A67" s="420"/>
      <c r="B67" s="420"/>
      <c r="C67" s="420"/>
      <c r="D67" s="493"/>
      <c r="E67" s="376" t="s">
        <v>44</v>
      </c>
      <c r="F67" s="519"/>
      <c r="G67" s="351">
        <v>1</v>
      </c>
      <c r="H67" s="354">
        <v>8</v>
      </c>
      <c r="I67" s="389"/>
      <c r="J67" s="545"/>
      <c r="K67" s="334" t="s">
        <v>52</v>
      </c>
      <c r="L67" s="361" t="s">
        <v>664</v>
      </c>
      <c r="M67" s="7" t="s">
        <v>187</v>
      </c>
      <c r="N67" s="340" t="s">
        <v>98</v>
      </c>
      <c r="O67" s="30">
        <v>3</v>
      </c>
      <c r="P67" s="343">
        <f>((O67*0.6)+(O68*0.1)+(O69*0.1)+(O70*0.1)+(O71*0.1))</f>
        <v>2.3000000000000003</v>
      </c>
      <c r="Q67" s="473">
        <v>3</v>
      </c>
      <c r="R67" s="476">
        <v>5</v>
      </c>
      <c r="S67" s="363">
        <f>P67*Q67*R67</f>
        <v>34.5</v>
      </c>
      <c r="T67" s="373" t="str">
        <f>+IF(S67&gt;100,"Riesgo_ INTOLERABLE",IF(AND(S67&gt;65,S67&lt;=100),"Riesgo_ IMPORTANTE",IF(AND(S67&gt;37,S67&lt;=65),"Riesgo_ MODERADO",IF(AND(S67&gt;16,S67&lt;=37),"Riesgo_ TOLERABLE",IF(AND(S67&gt;=15),"Riesgo_BAJO")))))</f>
        <v>Riesgo_ TOLERABLE</v>
      </c>
      <c r="U67" s="328">
        <f>G67/122*1</f>
        <v>8.1967213114754103E-3</v>
      </c>
      <c r="V67" s="369">
        <v>5</v>
      </c>
      <c r="W67" s="370">
        <f>S67*V67</f>
        <v>172.5</v>
      </c>
      <c r="X67" s="331" t="str">
        <f>+IF(W67&gt;=500,"ALTO",IF(AND(W67&gt;325,W67&lt;=499),"MEDIO",IF(AND(W67&gt;1,W67&lt;=324),"BAJO",)))</f>
        <v>BAJO</v>
      </c>
      <c r="Y67" s="13" t="s">
        <v>26</v>
      </c>
      <c r="Z67" s="208" t="s">
        <v>100</v>
      </c>
      <c r="AA67" s="13" t="s">
        <v>26</v>
      </c>
      <c r="AB67" s="232"/>
    </row>
    <row r="68" spans="1:28" s="17" customFormat="1" ht="41.25" customHeight="1" x14ac:dyDescent="0.25">
      <c r="A68" s="420"/>
      <c r="B68" s="420"/>
      <c r="C68" s="420"/>
      <c r="D68" s="493"/>
      <c r="E68" s="377"/>
      <c r="F68" s="520"/>
      <c r="G68" s="352"/>
      <c r="H68" s="355"/>
      <c r="I68" s="389"/>
      <c r="J68" s="546"/>
      <c r="K68" s="335"/>
      <c r="L68" s="338"/>
      <c r="M68" s="8" t="s">
        <v>60</v>
      </c>
      <c r="N68" s="341"/>
      <c r="O68" s="10">
        <v>1</v>
      </c>
      <c r="P68" s="343"/>
      <c r="Q68" s="474"/>
      <c r="R68" s="477"/>
      <c r="S68" s="364"/>
      <c r="T68" s="374"/>
      <c r="U68" s="329"/>
      <c r="V68" s="329"/>
      <c r="W68" s="371"/>
      <c r="X68" s="332"/>
      <c r="Y68" s="11" t="s">
        <v>27</v>
      </c>
      <c r="Z68" s="209" t="s">
        <v>100</v>
      </c>
      <c r="AA68" s="11" t="s">
        <v>27</v>
      </c>
      <c r="AB68" s="224"/>
    </row>
    <row r="69" spans="1:28" s="17" customFormat="1" ht="56.25" x14ac:dyDescent="0.25">
      <c r="A69" s="420"/>
      <c r="B69" s="420"/>
      <c r="C69" s="420"/>
      <c r="D69" s="493"/>
      <c r="E69" s="377"/>
      <c r="F69" s="520"/>
      <c r="G69" s="352"/>
      <c r="H69" s="355"/>
      <c r="I69" s="389"/>
      <c r="J69" s="546"/>
      <c r="K69" s="335"/>
      <c r="L69" s="338"/>
      <c r="M69" s="8" t="s">
        <v>97</v>
      </c>
      <c r="N69" s="341"/>
      <c r="O69" s="10">
        <v>2</v>
      </c>
      <c r="P69" s="343"/>
      <c r="Q69" s="474"/>
      <c r="R69" s="477"/>
      <c r="S69" s="364"/>
      <c r="T69" s="374"/>
      <c r="U69" s="329"/>
      <c r="V69" s="329"/>
      <c r="W69" s="371"/>
      <c r="X69" s="332"/>
      <c r="Y69" s="11" t="s">
        <v>4</v>
      </c>
      <c r="Z69" s="218" t="s">
        <v>100</v>
      </c>
      <c r="AA69" s="11" t="s">
        <v>36</v>
      </c>
      <c r="AB69" s="199" t="s">
        <v>319</v>
      </c>
    </row>
    <row r="70" spans="1:28" s="17" customFormat="1" ht="54" x14ac:dyDescent="0.25">
      <c r="A70" s="420"/>
      <c r="B70" s="420"/>
      <c r="C70" s="420"/>
      <c r="D70" s="493"/>
      <c r="E70" s="377"/>
      <c r="F70" s="520"/>
      <c r="G70" s="352"/>
      <c r="H70" s="355"/>
      <c r="I70" s="389"/>
      <c r="J70" s="546"/>
      <c r="K70" s="335"/>
      <c r="L70" s="338"/>
      <c r="M70" s="8" t="s">
        <v>665</v>
      </c>
      <c r="N70" s="341"/>
      <c r="O70" s="10">
        <v>1</v>
      </c>
      <c r="P70" s="343"/>
      <c r="Q70" s="474"/>
      <c r="R70" s="477"/>
      <c r="S70" s="364"/>
      <c r="T70" s="374"/>
      <c r="U70" s="329"/>
      <c r="V70" s="329"/>
      <c r="W70" s="371"/>
      <c r="X70" s="332"/>
      <c r="Y70" s="11" t="s">
        <v>28</v>
      </c>
      <c r="Z70" s="218" t="s">
        <v>470</v>
      </c>
      <c r="AA70" s="11" t="s">
        <v>28</v>
      </c>
      <c r="AB70" s="199" t="s">
        <v>668</v>
      </c>
    </row>
    <row r="71" spans="1:28" s="17" customFormat="1" ht="57" thickBot="1" x14ac:dyDescent="0.3">
      <c r="A71" s="421"/>
      <c r="B71" s="421"/>
      <c r="C71" s="421"/>
      <c r="D71" s="494"/>
      <c r="E71" s="428"/>
      <c r="F71" s="541"/>
      <c r="G71" s="353"/>
      <c r="H71" s="356"/>
      <c r="I71" s="390"/>
      <c r="J71" s="548"/>
      <c r="K71" s="360"/>
      <c r="L71" s="362"/>
      <c r="M71" s="9" t="s">
        <v>666</v>
      </c>
      <c r="N71" s="342"/>
      <c r="O71" s="33">
        <v>1</v>
      </c>
      <c r="P71" s="344"/>
      <c r="Q71" s="475"/>
      <c r="R71" s="478"/>
      <c r="S71" s="365"/>
      <c r="T71" s="375"/>
      <c r="U71" s="330"/>
      <c r="V71" s="330"/>
      <c r="W71" s="372"/>
      <c r="X71" s="333"/>
      <c r="Y71" s="14" t="s">
        <v>29</v>
      </c>
      <c r="Z71" s="216" t="s">
        <v>100</v>
      </c>
      <c r="AA71" s="14" t="s">
        <v>29</v>
      </c>
      <c r="AB71" s="200" t="s">
        <v>667</v>
      </c>
    </row>
  </sheetData>
  <mergeCells count="248">
    <mergeCell ref="K37:K41"/>
    <mergeCell ref="J37:J41"/>
    <mergeCell ref="I12:I41"/>
    <mergeCell ref="H37:H41"/>
    <mergeCell ref="G67:G71"/>
    <mergeCell ref="H67:H71"/>
    <mergeCell ref="J67:J71"/>
    <mergeCell ref="K67:K71"/>
    <mergeCell ref="N62:N66"/>
    <mergeCell ref="G37:G41"/>
    <mergeCell ref="G62:G66"/>
    <mergeCell ref="H62:H66"/>
    <mergeCell ref="J62:J66"/>
    <mergeCell ref="K62:K66"/>
    <mergeCell ref="G57:G61"/>
    <mergeCell ref="H57:H61"/>
    <mergeCell ref="J57:J61"/>
    <mergeCell ref="K57:K61"/>
    <mergeCell ref="I42:I71"/>
    <mergeCell ref="L47:L51"/>
    <mergeCell ref="G42:G46"/>
    <mergeCell ref="H42:H46"/>
    <mergeCell ref="L62:L66"/>
    <mergeCell ref="J42:J46"/>
    <mergeCell ref="S67:S71"/>
    <mergeCell ref="U62:U66"/>
    <mergeCell ref="P62:P66"/>
    <mergeCell ref="Q62:Q66"/>
    <mergeCell ref="W67:W71"/>
    <mergeCell ref="X67:X71"/>
    <mergeCell ref="L37:L41"/>
    <mergeCell ref="T37:T41"/>
    <mergeCell ref="U37:U41"/>
    <mergeCell ref="V37:V41"/>
    <mergeCell ref="W37:W41"/>
    <mergeCell ref="L67:L71"/>
    <mergeCell ref="N67:N71"/>
    <mergeCell ref="P67:P71"/>
    <mergeCell ref="R62:R66"/>
    <mergeCell ref="R57:R61"/>
    <mergeCell ref="X37:X41"/>
    <mergeCell ref="T67:T71"/>
    <mergeCell ref="U67:U71"/>
    <mergeCell ref="V67:V71"/>
    <mergeCell ref="Q67:Q71"/>
    <mergeCell ref="R67:R71"/>
    <mergeCell ref="X57:X61"/>
    <mergeCell ref="W62:W66"/>
    <mergeCell ref="S62:S66"/>
    <mergeCell ref="T62:T66"/>
    <mergeCell ref="V57:V61"/>
    <mergeCell ref="Q57:Q61"/>
    <mergeCell ref="T47:T51"/>
    <mergeCell ref="U47:U51"/>
    <mergeCell ref="V47:V51"/>
    <mergeCell ref="N47:N51"/>
    <mergeCell ref="V62:V66"/>
    <mergeCell ref="U57:U61"/>
    <mergeCell ref="L57:L61"/>
    <mergeCell ref="N57:N61"/>
    <mergeCell ref="W57:W61"/>
    <mergeCell ref="X62:X66"/>
    <mergeCell ref="S57:S61"/>
    <mergeCell ref="T57:T61"/>
    <mergeCell ref="W47:W51"/>
    <mergeCell ref="X47:X51"/>
    <mergeCell ref="G52:G56"/>
    <mergeCell ref="H52:H56"/>
    <mergeCell ref="J52:J56"/>
    <mergeCell ref="W52:W56"/>
    <mergeCell ref="X52:X56"/>
    <mergeCell ref="K52:K56"/>
    <mergeCell ref="L52:L56"/>
    <mergeCell ref="N52:N56"/>
    <mergeCell ref="P52:P56"/>
    <mergeCell ref="Q52:Q56"/>
    <mergeCell ref="R52:R56"/>
    <mergeCell ref="S52:S56"/>
    <mergeCell ref="T52:T56"/>
    <mergeCell ref="U52:U56"/>
    <mergeCell ref="V52:V56"/>
    <mergeCell ref="P57:P61"/>
    <mergeCell ref="G32:G36"/>
    <mergeCell ref="W42:W46"/>
    <mergeCell ref="X42:X46"/>
    <mergeCell ref="E47:E51"/>
    <mergeCell ref="F47:F51"/>
    <mergeCell ref="G47:G51"/>
    <mergeCell ref="H47:H51"/>
    <mergeCell ref="J47:J51"/>
    <mergeCell ref="K47:K51"/>
    <mergeCell ref="K42:K46"/>
    <mergeCell ref="N42:N46"/>
    <mergeCell ref="P47:P51"/>
    <mergeCell ref="Q47:Q51"/>
    <mergeCell ref="R47:R51"/>
    <mergeCell ref="S47:S51"/>
    <mergeCell ref="U42:U46"/>
    <mergeCell ref="V42:V46"/>
    <mergeCell ref="P42:P46"/>
    <mergeCell ref="Q42:Q46"/>
    <mergeCell ref="R42:R46"/>
    <mergeCell ref="S42:S46"/>
    <mergeCell ref="L42:L46"/>
    <mergeCell ref="U32:U36"/>
    <mergeCell ref="V32:V36"/>
    <mergeCell ref="W32:W36"/>
    <mergeCell ref="X32:X36"/>
    <mergeCell ref="T42:T46"/>
    <mergeCell ref="N32:N36"/>
    <mergeCell ref="P32:P36"/>
    <mergeCell ref="Q32:Q36"/>
    <mergeCell ref="R32:R36"/>
    <mergeCell ref="N37:N41"/>
    <mergeCell ref="P37:P41"/>
    <mergeCell ref="Q37:Q41"/>
    <mergeCell ref="R37:R41"/>
    <mergeCell ref="S37:S41"/>
    <mergeCell ref="H32:H36"/>
    <mergeCell ref="J32:J36"/>
    <mergeCell ref="K32:K36"/>
    <mergeCell ref="S32:S36"/>
    <mergeCell ref="T32:T36"/>
    <mergeCell ref="N27:N31"/>
    <mergeCell ref="P27:P31"/>
    <mergeCell ref="Q27:Q31"/>
    <mergeCell ref="R27:R31"/>
    <mergeCell ref="S27:S31"/>
    <mergeCell ref="T27:T31"/>
    <mergeCell ref="L32:L36"/>
    <mergeCell ref="G27:G31"/>
    <mergeCell ref="H27:H31"/>
    <mergeCell ref="J27:J31"/>
    <mergeCell ref="U27:U31"/>
    <mergeCell ref="V27:V31"/>
    <mergeCell ref="W27:W31"/>
    <mergeCell ref="X27:X31"/>
    <mergeCell ref="K27:K31"/>
    <mergeCell ref="N22:N26"/>
    <mergeCell ref="P22:P26"/>
    <mergeCell ref="Q22:Q26"/>
    <mergeCell ref="R22:R26"/>
    <mergeCell ref="S22:S26"/>
    <mergeCell ref="K22:K26"/>
    <mergeCell ref="L22:L26"/>
    <mergeCell ref="L27:L31"/>
    <mergeCell ref="T17:T21"/>
    <mergeCell ref="T22:T26"/>
    <mergeCell ref="U17:U21"/>
    <mergeCell ref="V17:V21"/>
    <mergeCell ref="W17:W21"/>
    <mergeCell ref="X17:X21"/>
    <mergeCell ref="E22:E26"/>
    <mergeCell ref="F22:F26"/>
    <mergeCell ref="G22:G26"/>
    <mergeCell ref="H22:H26"/>
    <mergeCell ref="J22:J26"/>
    <mergeCell ref="G17:G21"/>
    <mergeCell ref="H17:H21"/>
    <mergeCell ref="J17:J21"/>
    <mergeCell ref="K17:K21"/>
    <mergeCell ref="N17:N21"/>
    <mergeCell ref="P17:P21"/>
    <mergeCell ref="Q17:Q21"/>
    <mergeCell ref="R17:R21"/>
    <mergeCell ref="S17:S21"/>
    <mergeCell ref="U22:U26"/>
    <mergeCell ref="V22:V26"/>
    <mergeCell ref="W22:W26"/>
    <mergeCell ref="X22:X26"/>
    <mergeCell ref="P12:P16"/>
    <mergeCell ref="Q12:Q16"/>
    <mergeCell ref="R12:R16"/>
    <mergeCell ref="S12:S16"/>
    <mergeCell ref="T12:T16"/>
    <mergeCell ref="U12:U16"/>
    <mergeCell ref="V12:V16"/>
    <mergeCell ref="W12:W16"/>
    <mergeCell ref="X12:X16"/>
    <mergeCell ref="A12:A71"/>
    <mergeCell ref="B12:B71"/>
    <mergeCell ref="C12:C71"/>
    <mergeCell ref="D12:D71"/>
    <mergeCell ref="E12:E16"/>
    <mergeCell ref="F12:F16"/>
    <mergeCell ref="E57:E61"/>
    <mergeCell ref="E32:E36"/>
    <mergeCell ref="F32:F36"/>
    <mergeCell ref="F57:F61"/>
    <mergeCell ref="E17:E21"/>
    <mergeCell ref="F17:F21"/>
    <mergeCell ref="E42:E46"/>
    <mergeCell ref="F42:F46"/>
    <mergeCell ref="E62:E66"/>
    <mergeCell ref="F62:F66"/>
    <mergeCell ref="E67:E71"/>
    <mergeCell ref="F67:F71"/>
    <mergeCell ref="F37:F41"/>
    <mergeCell ref="E37:E41"/>
    <mergeCell ref="E27:E31"/>
    <mergeCell ref="F27:F31"/>
    <mergeCell ref="E52:E56"/>
    <mergeCell ref="F52:F56"/>
    <mergeCell ref="G12:G16"/>
    <mergeCell ref="H12:H16"/>
    <mergeCell ref="J12:J16"/>
    <mergeCell ref="K12:K16"/>
    <mergeCell ref="L12:L16"/>
    <mergeCell ref="L17:L21"/>
    <mergeCell ref="N12:N16"/>
    <mergeCell ref="A1:C4"/>
    <mergeCell ref="D1:Z4"/>
    <mergeCell ref="X10:X11"/>
    <mergeCell ref="Y8:Z11"/>
    <mergeCell ref="E9:E11"/>
    <mergeCell ref="F9:F11"/>
    <mergeCell ref="G9:G11"/>
    <mergeCell ref="H9:H11"/>
    <mergeCell ref="I9:I11"/>
    <mergeCell ref="J9:J11"/>
    <mergeCell ref="R10:R11"/>
    <mergeCell ref="S10:S11"/>
    <mergeCell ref="T10:T11"/>
    <mergeCell ref="U10:V10"/>
    <mergeCell ref="W10:W11"/>
    <mergeCell ref="O9:O11"/>
    <mergeCell ref="U8:X9"/>
    <mergeCell ref="AA1:AB2"/>
    <mergeCell ref="AA3:AB4"/>
    <mergeCell ref="A6:H6"/>
    <mergeCell ref="L6:M6"/>
    <mergeCell ref="A8:A11"/>
    <mergeCell ref="B8:B11"/>
    <mergeCell ref="C8:C11"/>
    <mergeCell ref="D8:D11"/>
    <mergeCell ref="E8:F8"/>
    <mergeCell ref="G8:H8"/>
    <mergeCell ref="K9:K11"/>
    <mergeCell ref="I8:K8"/>
    <mergeCell ref="L8:L11"/>
    <mergeCell ref="M8:M11"/>
    <mergeCell ref="N8:N11"/>
    <mergeCell ref="O8:T8"/>
    <mergeCell ref="P9:P11"/>
    <mergeCell ref="Q9:R9"/>
    <mergeCell ref="S9:T9"/>
    <mergeCell ref="Q10:Q11"/>
    <mergeCell ref="AA8:AB11"/>
  </mergeCells>
  <pageMargins left="0.74803149606299213" right="0.19685039370078741" top="0.35433070866141736" bottom="0.35433070866141736" header="0.15748031496062992" footer="0"/>
  <pageSetup paperSize="5" scale="39"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24</vt:i4>
      </vt:variant>
    </vt:vector>
  </HeadingPairs>
  <TitlesOfParts>
    <vt:vector size="48" baseType="lpstr">
      <vt:lpstr>METODOLOGIA</vt:lpstr>
      <vt:lpstr>GERENTE</vt:lpstr>
      <vt:lpstr>ASESOR COMERCIAL</vt:lpstr>
      <vt:lpstr>AUXILIAR ADMINISTRATIVO</vt:lpstr>
      <vt:lpstr>ADMINISTRADOR</vt:lpstr>
      <vt:lpstr>LOGISTICA</vt:lpstr>
      <vt:lpstr>GUARDAS DE SEGURIDAD</vt:lpstr>
      <vt:lpstr>JEFE SERVICIO CLIENTE</vt:lpstr>
      <vt:lpstr>GTE OPERATIVO</vt:lpstr>
      <vt:lpstr>JEFE DE LEGALIZACION</vt:lpstr>
      <vt:lpstr>OPERADORA MAQUINARIA</vt:lpstr>
      <vt:lpstr>AUX DE CARTERA</vt:lpstr>
      <vt:lpstr>ADMON AGENCIA</vt:lpstr>
      <vt:lpstr>ADMON AGENCIA COURRIER</vt:lpstr>
      <vt:lpstr>COORD. LOGISTICO</vt:lpstr>
      <vt:lpstr>OPERADOR VEHICULO </vt:lpstr>
      <vt:lpstr>SUPERVISOR LOGISTICO </vt:lpstr>
      <vt:lpstr>AFORADOR</vt:lpstr>
      <vt:lpstr>DIGITADOR</vt:lpstr>
      <vt:lpstr>AUX DOCUMENTAL</vt:lpstr>
      <vt:lpstr>ASISTENTE NOMINA</vt:lpstr>
      <vt:lpstr>MENSAJERO</vt:lpstr>
      <vt:lpstr>AUX. SERVICIOS GENERALES</vt:lpstr>
      <vt:lpstr>PRACTICANTE LOGISTICO</vt:lpstr>
      <vt:lpstr>METODOLOGIA!Área_de_impresión</vt:lpstr>
      <vt:lpstr>ADMINISTRADOR!Títulos_a_imprimir</vt:lpstr>
      <vt:lpstr>'ADMON AGENCIA'!Títulos_a_imprimir</vt:lpstr>
      <vt:lpstr>'ADMON AGENCIA COURRIER'!Títulos_a_imprimir</vt:lpstr>
      <vt:lpstr>AFORADOR!Títulos_a_imprimir</vt:lpstr>
      <vt:lpstr>'ASESOR COMERCIAL'!Títulos_a_imprimir</vt:lpstr>
      <vt:lpstr>'ASISTENTE NOMINA'!Títulos_a_imprimir</vt:lpstr>
      <vt:lpstr>'AUX DE CARTERA'!Títulos_a_imprimir</vt:lpstr>
      <vt:lpstr>'AUX DOCUMENTAL'!Títulos_a_imprimir</vt:lpstr>
      <vt:lpstr>'AUX. SERVICIOS GENERALES'!Títulos_a_imprimir</vt:lpstr>
      <vt:lpstr>'AUXILIAR ADMINISTRATIVO'!Títulos_a_imprimir</vt:lpstr>
      <vt:lpstr>'COORD. LOGISTICO'!Títulos_a_imprimir</vt:lpstr>
      <vt:lpstr>DIGITADOR!Títulos_a_imprimir</vt:lpstr>
      <vt:lpstr>GERENTE!Títulos_a_imprimir</vt:lpstr>
      <vt:lpstr>'GTE OPERATIVO'!Títulos_a_imprimir</vt:lpstr>
      <vt:lpstr>'GUARDAS DE SEGURIDAD'!Títulos_a_imprimir</vt:lpstr>
      <vt:lpstr>'JEFE DE LEGALIZACION'!Títulos_a_imprimir</vt:lpstr>
      <vt:lpstr>'JEFE SERVICIO CLIENTE'!Títulos_a_imprimir</vt:lpstr>
      <vt:lpstr>LOGISTICA!Títulos_a_imprimir</vt:lpstr>
      <vt:lpstr>MENSAJERO!Títulos_a_imprimir</vt:lpstr>
      <vt:lpstr>'OPERADOR VEHICULO '!Títulos_a_imprimir</vt:lpstr>
      <vt:lpstr>'OPERADORA MAQUINARIA'!Títulos_a_imprimir</vt:lpstr>
      <vt:lpstr>'PRACTICANTE LOGISTICO'!Títulos_a_imprimir</vt:lpstr>
      <vt:lpstr>'SUPERVISOR LOGISTICO '!Títulos_a_imprimir</vt:lpstr>
    </vt:vector>
  </TitlesOfParts>
  <Manager>jusava.net;</Manager>
  <Company>jusava.net;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jusava.net;</dc:subject>
  <dc:creator>Juan Muñoz</dc:creator>
  <cp:keywords>jusava.net</cp:keywords>
  <dc:description>Este Software hace parte del Software de Diseño del SG SST de jusava.net cualquier copia sin autorización esta prohibida.</dc:description>
  <cp:lastModifiedBy>TECNOLOGIA</cp:lastModifiedBy>
  <cp:lastPrinted>2018-05-28T20:42:26Z</cp:lastPrinted>
  <dcterms:created xsi:type="dcterms:W3CDTF">2008-09-22T18:42:09Z</dcterms:created>
  <dcterms:modified xsi:type="dcterms:W3CDTF">2018-05-28T20:44:22Z</dcterms:modified>
</cp:coreProperties>
</file>