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Jorge\Desktop\PACK MATRIZ DE PELIGROS\"/>
    </mc:Choice>
  </mc:AlternateContent>
  <xr:revisionPtr revIDLastSave="0" documentId="13_ncr:1_{709DE67E-7697-4E5E-89F0-328F27235FED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ADMINISTRATIVO" sheetId="12" r:id="rId1"/>
    <sheet name="SOPORTE" sheetId="11" r:id="rId2"/>
    <sheet name="OPERATIVO" sheetId="10" r:id="rId3"/>
    <sheet name="CONTROL DE CAMBIOS" sheetId="8" r:id="rId4"/>
    <sheet name="Hoja1" sheetId="9" r:id="rId5"/>
  </sheets>
  <definedNames>
    <definedName name="_xlnm._FilterDatabase" localSheetId="0" hidden="1">ADMINISTRATIVO!$A$8:$AK$19</definedName>
    <definedName name="_xlnm._FilterDatabase" localSheetId="2" hidden="1">OPERATIVO!$A$8:$AK$19</definedName>
    <definedName name="_xlnm._FilterDatabase" localSheetId="1" hidden="1">SOPORTE!$A$8:$AK$21</definedName>
    <definedName name="_xlnm.Print_Area" localSheetId="0">ADMINISTRATIVO!$A$1:$AI$19</definedName>
    <definedName name="_xlnm.Print_Area" localSheetId="2">OPERATIVO!$A$1:$AI$12</definedName>
    <definedName name="_xlnm.Print_Area" localSheetId="1">SOPORTE!$A$1:$AI$21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20" i="12" l="1"/>
  <c r="O20" i="12"/>
  <c r="R20" i="12" s="1"/>
  <c r="S20" i="12" s="1"/>
  <c r="T20" i="12" s="1"/>
  <c r="F2" i="9"/>
  <c r="P20" i="12" l="1"/>
  <c r="X25" i="11"/>
  <c r="P25" i="11"/>
  <c r="O25" i="11"/>
  <c r="R25" i="11" s="1"/>
  <c r="S25" i="11" s="1"/>
  <c r="T25" i="11" s="1"/>
  <c r="X24" i="11"/>
  <c r="O24" i="11"/>
  <c r="R24" i="11" s="1"/>
  <c r="S24" i="11" s="1"/>
  <c r="T24" i="11" s="1"/>
  <c r="X23" i="11"/>
  <c r="O23" i="11"/>
  <c r="P23" i="11" s="1"/>
  <c r="X21" i="11"/>
  <c r="O21" i="11"/>
  <c r="R21" i="11" s="1"/>
  <c r="S21" i="11" s="1"/>
  <c r="T21" i="11" s="1"/>
  <c r="X22" i="11"/>
  <c r="O22" i="11"/>
  <c r="P22" i="11" s="1"/>
  <c r="X19" i="12"/>
  <c r="O19" i="12"/>
  <c r="R19" i="12" s="1"/>
  <c r="S19" i="12" s="1"/>
  <c r="T19" i="12" s="1"/>
  <c r="X18" i="12"/>
  <c r="O18" i="12"/>
  <c r="R18" i="12" s="1"/>
  <c r="S18" i="12" s="1"/>
  <c r="T18" i="12" s="1"/>
  <c r="X17" i="12"/>
  <c r="O17" i="12"/>
  <c r="X16" i="12"/>
  <c r="O16" i="12"/>
  <c r="X14" i="12"/>
  <c r="O14" i="12"/>
  <c r="R14" i="12" s="1"/>
  <c r="S14" i="12" s="1"/>
  <c r="T14" i="12" s="1"/>
  <c r="X13" i="12"/>
  <c r="O13" i="12"/>
  <c r="R13" i="12" s="1"/>
  <c r="S13" i="12" s="1"/>
  <c r="T13" i="12" s="1"/>
  <c r="X12" i="12"/>
  <c r="O12" i="12"/>
  <c r="R12" i="12" s="1"/>
  <c r="S12" i="12" s="1"/>
  <c r="T12" i="12" s="1"/>
  <c r="X11" i="12"/>
  <c r="O11" i="12"/>
  <c r="P11" i="12" s="1"/>
  <c r="X20" i="11"/>
  <c r="O20" i="11"/>
  <c r="R20" i="11" s="1"/>
  <c r="S20" i="11" s="1"/>
  <c r="X18" i="11"/>
  <c r="O18" i="11"/>
  <c r="R18" i="11" s="1"/>
  <c r="S18" i="11" s="1"/>
  <c r="T18" i="11" s="1"/>
  <c r="X17" i="11"/>
  <c r="O17" i="11"/>
  <c r="R17" i="11" s="1"/>
  <c r="S17" i="11" s="1"/>
  <c r="T17" i="11" s="1"/>
  <c r="X15" i="11"/>
  <c r="O15" i="11"/>
  <c r="R15" i="11" s="1"/>
  <c r="S15" i="11" s="1"/>
  <c r="T15" i="11" s="1"/>
  <c r="X14" i="11"/>
  <c r="O14" i="11"/>
  <c r="R14" i="11" s="1"/>
  <c r="S14" i="11" s="1"/>
  <c r="T14" i="11" s="1"/>
  <c r="X13" i="11"/>
  <c r="O13" i="11"/>
  <c r="P13" i="11" s="1"/>
  <c r="X12" i="11"/>
  <c r="O12" i="11"/>
  <c r="R12" i="11" s="1"/>
  <c r="S12" i="11" s="1"/>
  <c r="T12" i="11" s="1"/>
  <c r="X11" i="11"/>
  <c r="O11" i="11"/>
  <c r="X20" i="10"/>
  <c r="O20" i="10"/>
  <c r="P20" i="10" s="1"/>
  <c r="X19" i="10"/>
  <c r="O19" i="10"/>
  <c r="R19" i="10" s="1"/>
  <c r="S19" i="10" s="1"/>
  <c r="T19" i="10" s="1"/>
  <c r="X18" i="10"/>
  <c r="O18" i="10"/>
  <c r="P18" i="10" s="1"/>
  <c r="X17" i="10"/>
  <c r="O17" i="10"/>
  <c r="R17" i="10" s="1"/>
  <c r="S17" i="10" s="1"/>
  <c r="T17" i="10" s="1"/>
  <c r="X16" i="10"/>
  <c r="O16" i="10"/>
  <c r="P16" i="10" s="1"/>
  <c r="X15" i="10"/>
  <c r="O15" i="10"/>
  <c r="R15" i="10" s="1"/>
  <c r="S15" i="10" s="1"/>
  <c r="T15" i="10" s="1"/>
  <c r="X14" i="10"/>
  <c r="O14" i="10"/>
  <c r="P14" i="10" s="1"/>
  <c r="X13" i="10"/>
  <c r="O13" i="10"/>
  <c r="R13" i="10" s="1"/>
  <c r="S13" i="10" s="1"/>
  <c r="T13" i="10" s="1"/>
  <c r="X12" i="10"/>
  <c r="O12" i="10"/>
  <c r="P12" i="10" s="1"/>
  <c r="R11" i="11" l="1"/>
  <c r="S11" i="11" s="1"/>
  <c r="T11" i="11" s="1"/>
  <c r="P11" i="11"/>
  <c r="P14" i="12"/>
  <c r="R17" i="12"/>
  <c r="S17" i="12" s="1"/>
  <c r="T17" i="12" s="1"/>
  <c r="R16" i="12"/>
  <c r="S16" i="12" s="1"/>
  <c r="T16" i="12" s="1"/>
  <c r="R18" i="10"/>
  <c r="S18" i="10" s="1"/>
  <c r="T18" i="10" s="1"/>
  <c r="R14" i="10"/>
  <c r="S14" i="10" s="1"/>
  <c r="T14" i="10" s="1"/>
  <c r="R12" i="10"/>
  <c r="S12" i="10" s="1"/>
  <c r="T12" i="10" s="1"/>
  <c r="R20" i="10"/>
  <c r="S20" i="10" s="1"/>
  <c r="T20" i="10" s="1"/>
  <c r="R16" i="10"/>
  <c r="S16" i="10" s="1"/>
  <c r="T16" i="10" s="1"/>
  <c r="P21" i="11"/>
  <c r="P24" i="11"/>
  <c r="R23" i="11"/>
  <c r="S23" i="11" s="1"/>
  <c r="T23" i="11" s="1"/>
  <c r="R22" i="11"/>
  <c r="S22" i="11" s="1"/>
  <c r="T22" i="11" s="1"/>
  <c r="R13" i="11"/>
  <c r="S13" i="11" s="1"/>
  <c r="T13" i="11" s="1"/>
  <c r="R11" i="12"/>
  <c r="S11" i="12" s="1"/>
  <c r="T11" i="12" s="1"/>
  <c r="P13" i="12"/>
  <c r="P19" i="12"/>
  <c r="P17" i="12"/>
  <c r="P12" i="12"/>
  <c r="P16" i="12"/>
  <c r="P18" i="12"/>
  <c r="P18" i="11"/>
  <c r="P20" i="11"/>
  <c r="P15" i="11"/>
  <c r="P12" i="11"/>
  <c r="P14" i="11"/>
  <c r="P17" i="11"/>
  <c r="P13" i="10"/>
  <c r="P15" i="10"/>
  <c r="P17" i="10"/>
  <c r="P19" i="10"/>
</calcChain>
</file>

<file path=xl/sharedStrings.xml><?xml version="1.0" encoding="utf-8"?>
<sst xmlns="http://schemas.openxmlformats.org/spreadsheetml/2006/main" count="761" uniqueCount="210">
  <si>
    <t>PROCESO</t>
  </si>
  <si>
    <t>ACTIVIDADES</t>
  </si>
  <si>
    <t>TAREAS</t>
  </si>
  <si>
    <t>PELIGRO</t>
  </si>
  <si>
    <t>DESCRIPCION</t>
  </si>
  <si>
    <t>CLASIFICACION</t>
  </si>
  <si>
    <t>EFECTOS POSIBLES</t>
  </si>
  <si>
    <t>CONTROLES EXISTENTES</t>
  </si>
  <si>
    <t>MEDIO</t>
  </si>
  <si>
    <t>EVALUACION DEL RIESGO</t>
  </si>
  <si>
    <t>ACEPTABILIDAD DEL RIESGO</t>
  </si>
  <si>
    <t>ELIMINACION</t>
  </si>
  <si>
    <t>SUSTITUCION</t>
  </si>
  <si>
    <t>CONTROLES DE INGENIERIA</t>
  </si>
  <si>
    <t>SEÑALIZACION</t>
  </si>
  <si>
    <t>ELABORADO POR :</t>
  </si>
  <si>
    <t xml:space="preserve"> MATRIZ DE IDENTIFICACIÓN DE PELIGROS, VALORACIÓN 
Y DETERMINACIÓN DE CONTROL DE RIESGOS E IMPACTOS</t>
  </si>
  <si>
    <t>ZONA/LUGAR</t>
  </si>
  <si>
    <t>RUTINARIO  -  (SI/NO)</t>
  </si>
  <si>
    <t>VALORACIÓN
DEL RIESGO</t>
  </si>
  <si>
    <t>MEDIDAS DE INTERVENCIÓN</t>
  </si>
  <si>
    <t xml:space="preserve">RESPONSABLE EJECUCION </t>
  </si>
  <si>
    <t>FECHA IMPLEMENTACION</t>
  </si>
  <si>
    <t xml:space="preserve">FUENTE </t>
  </si>
  <si>
    <t>INDIVIDUO</t>
  </si>
  <si>
    <t>NIVEL DE DEFICIENCIA (ND)</t>
  </si>
  <si>
    <t>NIVEL DE EXPOSICION (NE)</t>
  </si>
  <si>
    <t>NIVEL DE PROBABILIDAD
NP = (ND X NE)</t>
  </si>
  <si>
    <t>INTERPRETACIÓN DEL 
NIVELDE PROBABILIDAD (N P)</t>
  </si>
  <si>
    <t>NIVEL DE CONSECUENCIA (NC)</t>
  </si>
  <si>
    <t>NIVEL DE RIESGO (NR)</t>
  </si>
  <si>
    <t>INTERPRETACIÓN DEL
NIVEL DE RIESGO (NR)</t>
  </si>
  <si>
    <t>LA PEOR CONSECUENCIA</t>
  </si>
  <si>
    <t>EXISTENCIA DE REQUISITO
LEGAL ESPECIFICO (SI /NO)</t>
  </si>
  <si>
    <t>CONTROLES ADMINISTRACION, ADVERTENCIA</t>
  </si>
  <si>
    <t>EQUIPOS DE PROTECCIÓN PERSONAL</t>
  </si>
  <si>
    <t>CAPACITACION</t>
  </si>
  <si>
    <t>FECHA DE EVALUACIÓN:</t>
  </si>
  <si>
    <t>CRITERIOS  PARA ESTABLECER CONTROLES</t>
  </si>
  <si>
    <t>SI</t>
  </si>
  <si>
    <t>Virus</t>
  </si>
  <si>
    <t>Bacterias</t>
  </si>
  <si>
    <t>Hongos</t>
  </si>
  <si>
    <t>Mordeduras</t>
  </si>
  <si>
    <t>Ruido (impacto y permanente )</t>
  </si>
  <si>
    <t>Gestión organizacional (estilo de mando, participación, inducción, pago, contratación, bienestar social)</t>
  </si>
  <si>
    <t>Postura (prolongada, mantenida, forzada, anti gravitacional)</t>
  </si>
  <si>
    <t>Mecánico (elementos o partes de maquinas, herramientas, equipos, piezas, materiales proyectados)</t>
  </si>
  <si>
    <t>Iluminación (por exceso o deficiencia</t>
  </si>
  <si>
    <t>Características de la organización (comunicación, tecnología, organización del trabajo, demandas cualitativas y cuantitativas de la labor)</t>
  </si>
  <si>
    <t>Públicos (robos, atracos, asalto, atentados, de orden público.</t>
  </si>
  <si>
    <t>Terremoto</t>
  </si>
  <si>
    <t>Vibración (cuerpo entero o segmentaría</t>
  </si>
  <si>
    <t>Líquidos (nieblas y rocíos)</t>
  </si>
  <si>
    <t>Características del grupo social de trabajo (relaciones, cohesión, de interacciones, trabajo en equipo)</t>
  </si>
  <si>
    <t>Movimiento repetitivo</t>
  </si>
  <si>
    <t>Tecnológico (explosión, fuga, derrame incendio)</t>
  </si>
  <si>
    <t>Temperaturas extremas (calor y frió)</t>
  </si>
  <si>
    <t>Gases y vapores</t>
  </si>
  <si>
    <t>Condiciones de la tarea (carga mental, contenido de la tarea, demandas emocionales, sistemas de control, definición de roles, monotonía, etc)</t>
  </si>
  <si>
    <t>Eléctrico (alta y baja tensión, estática)</t>
  </si>
  <si>
    <t>Interface persona-tarea (conocimientos, habilidades en relación con la demanda de la tarea, iniciativa, autonomía y reconocimiento, identificación de la persona con la tarea y la organización.</t>
  </si>
  <si>
    <t>Material particulado</t>
  </si>
  <si>
    <t>Trabajo en altura.</t>
  </si>
  <si>
    <t>Radiaciones no ionizantes (láser, UV, infrarroja, microonda)</t>
  </si>
  <si>
    <t>Espacios confinados.</t>
  </si>
  <si>
    <t>Biológico</t>
  </si>
  <si>
    <t>Físico</t>
  </si>
  <si>
    <t>Químico</t>
  </si>
  <si>
    <t>Psicosocial</t>
  </si>
  <si>
    <t>Biomecánica</t>
  </si>
  <si>
    <t>Condiciones de seguridad</t>
  </si>
  <si>
    <t>CARGOS</t>
  </si>
  <si>
    <t>EXPUESTOS</t>
  </si>
  <si>
    <t>PLANTA</t>
  </si>
  <si>
    <t>CONTRATISTA</t>
  </si>
  <si>
    <t>CLIENTE</t>
  </si>
  <si>
    <t>TOTAL</t>
  </si>
  <si>
    <t>No Aplica</t>
  </si>
  <si>
    <t>Tunel del carpo</t>
  </si>
  <si>
    <t>Tendinitis</t>
  </si>
  <si>
    <t>Rotacion de actividades</t>
  </si>
  <si>
    <t>Trastornos muscoesqueleticos</t>
  </si>
  <si>
    <t>Fatiga,  Lesiones Osteomusculares, Dolor lumbal</t>
  </si>
  <si>
    <t>Fatiga Visual, Disminucion de la agudeza visual</t>
  </si>
  <si>
    <t xml:space="preserve"> Trastornos oculares</t>
  </si>
  <si>
    <t>Cambio de Luminarias</t>
  </si>
  <si>
    <t>Modificacion del sistema de luminarias</t>
  </si>
  <si>
    <t>Sillas Ergonomicas, Descansapie</t>
  </si>
  <si>
    <t>Autocuidado</t>
  </si>
  <si>
    <t>Lesiones osteomsuculares,  Peligros Biomecanicos</t>
  </si>
  <si>
    <t>Higiene Postural</t>
  </si>
  <si>
    <t>Disminucion del brillo de la pantalla del portatil</t>
  </si>
  <si>
    <t>Trastornos oculares</t>
  </si>
  <si>
    <t>Fatiga Visual, Disminucion de la agudeza visual, trastornos oculares, Cefalea</t>
  </si>
  <si>
    <t>Contusion, Lesiones Osteomusculares, Heridas</t>
  </si>
  <si>
    <t>Muerte, Contusion</t>
  </si>
  <si>
    <t>ADMINISTRATIVO</t>
  </si>
  <si>
    <t>ORGANIZAR EL ARCHIVO, SELECCIONAR DOCUMENTOS, ARCHIVAR DOCUMENTOS, DILIGENCIAMIENTO DE FORMATOS</t>
  </si>
  <si>
    <t xml:space="preserve">RECEPCION Y ENVIOS DE DOCUMENTOS, INFORMES Y CORREOS, </t>
  </si>
  <si>
    <t>CONTROL DE DOCUMENTOS</t>
  </si>
  <si>
    <t>Enfermedadades respirtorias, Dermatitis</t>
  </si>
  <si>
    <t>Dermatitis, Alergias</t>
  </si>
  <si>
    <t>Guantes, Tapabocas</t>
  </si>
  <si>
    <t>Riesgo Quimico</t>
  </si>
  <si>
    <t>ATENCION DE USUARIOS</t>
  </si>
  <si>
    <t>Cefalea, Estrés Tensional</t>
  </si>
  <si>
    <t>Estrés Tensional</t>
  </si>
  <si>
    <t>Implementacion del programa de riesgo psicosocial, sistema de vigilancia psicosocial</t>
  </si>
  <si>
    <t>Manejo del estrés, Autocontrol</t>
  </si>
  <si>
    <t>CONSIGNACIONES EN EFECTIVO</t>
  </si>
  <si>
    <t>Accidente de transito</t>
  </si>
  <si>
    <t>Contusion, tension, Heridas</t>
  </si>
  <si>
    <t>Revision Tecnomecanica de vehiculo de transporte, uso de casco, chaleco reflectivo, soat, licencia</t>
  </si>
  <si>
    <t>Riesgo Publico, Autocontrol</t>
  </si>
  <si>
    <t>Autocuidado, Manejo Defensivo y Decisivo</t>
  </si>
  <si>
    <t>GESTION CONTABLE</t>
  </si>
  <si>
    <t>OFICINA</t>
  </si>
  <si>
    <t>BANCOS</t>
  </si>
  <si>
    <t>ATENCION DE QUEJAS, SOLICITUDES, REQUERIMIENTOS</t>
  </si>
  <si>
    <t xml:space="preserve">RECEPCION Y ENVIOS DE DOCUMENTOS, INFORMES Y CORREOS </t>
  </si>
  <si>
    <t>Contusion, Heridas</t>
  </si>
  <si>
    <t>Reposicin de herramientas defectuosas</t>
  </si>
  <si>
    <t>Riesgo Mecanico</t>
  </si>
  <si>
    <t>OPERATIVO</t>
  </si>
  <si>
    <t>Fluidos o excrementos</t>
  </si>
  <si>
    <t>Enfermedades Infecciosas por vectores</t>
  </si>
  <si>
    <t xml:space="preserve">Estrés </t>
  </si>
  <si>
    <t xml:space="preserve">RECIBIR, ORDENAR CORRESPONDECIA , REPARTIR LA CORRESPONDECIA </t>
  </si>
  <si>
    <t>Heridas</t>
  </si>
  <si>
    <t>AREA URBANA</t>
  </si>
  <si>
    <t>Infecciones</t>
  </si>
  <si>
    <t>Implementar programa de saneamiento ambiental</t>
  </si>
  <si>
    <t>Riesgo Biologico, Autocuidado</t>
  </si>
  <si>
    <t>HOJA DE CONTROL DE CAMBIOS</t>
  </si>
  <si>
    <t>VERSIÓN</t>
  </si>
  <si>
    <t>NATURALEZA DEL CAMBIO</t>
  </si>
  <si>
    <t>FECHA</t>
  </si>
  <si>
    <t>REVISADO POR</t>
  </si>
  <si>
    <t>APROBADO POR</t>
  </si>
  <si>
    <t>NOMBRE:</t>
  </si>
  <si>
    <t>CARGO:</t>
  </si>
  <si>
    <t>EMPRESA</t>
  </si>
  <si>
    <t>MR HARRY</t>
  </si>
  <si>
    <t>GERENTE ADMINISTRADOR</t>
  </si>
  <si>
    <t>ATENCION DE QUEJAS, SOLICITUDES, REQUERIMEINTOS, ATENCION DE USUARIOS</t>
  </si>
  <si>
    <t>MANICURISTA</t>
  </si>
  <si>
    <t>MENSAJERO</t>
  </si>
  <si>
    <t>ADMINISTRADOR, GERENTE</t>
  </si>
  <si>
    <t>REALIZAR INFORMES, REALIZAR INVENTARIOS DE PRODUCTOS</t>
  </si>
  <si>
    <t>William Harry</t>
  </si>
  <si>
    <t>Pausas Activas, procedimientos para los procesos realizados, Examen de ingreso con enfasis osteomuscular, implemenatcion del SG-SST</t>
  </si>
  <si>
    <t>Procedimientos de Higiene Postural,  Examen de ingreso con enfasis osteomuscular, implemenatcion del SG-SST</t>
  </si>
  <si>
    <t>Estudio Higienico de Iluminacion, Sistema de Vigilancia Epidemiologica Visual,  Examen de ingreso con enfasis osteomuscular, implemenatcion del SG-SST</t>
  </si>
  <si>
    <t>Inspecciones de herramientas,  Examen de ingreso con enfasis osteomuscular, implemenatcion del SG-SST</t>
  </si>
  <si>
    <t xml:space="preserve"> Examen de ingreso con enfasis osteomuscular, implemenatcion del SG-SST, Pausas Activas </t>
  </si>
  <si>
    <t>Implementacion del programa de riesgo psicosocial, sistema de vigilancia psicosocial, Implemenatcion del SG-SST</t>
  </si>
  <si>
    <t>AUXILIARES DE EQUIPO</t>
  </si>
  <si>
    <t>Fumigaciones</t>
  </si>
  <si>
    <t>Fichas Tecnicas de los Productos Quimicos a utilizar, Implementacion del SG-SST</t>
  </si>
  <si>
    <t>Protocolos de seguridad, Implementacion del SG-SST</t>
  </si>
  <si>
    <t xml:space="preserve">RESPONDER POR EL NORMAL FUNCIONAMIENTO DE PELUQUERIA </t>
  </si>
  <si>
    <t>SUPERVISAS LABORES ADMINISITRATIVAS</t>
  </si>
  <si>
    <t>PROCEDIMIENTOS</t>
  </si>
  <si>
    <t xml:space="preserve">ESTETICISTA, </t>
  </si>
  <si>
    <t>PELUQUERO</t>
  </si>
  <si>
    <t xml:space="preserve">PROCEDIMIENTOS ESTETICOS, </t>
  </si>
  <si>
    <t>MANICURE Y PEDICURE</t>
  </si>
  <si>
    <t xml:space="preserve"> CORTES DE CABELLO, PLANCHADO, TINTES, PEINADOS, ALISER</t>
  </si>
  <si>
    <t>Afiliacion al SGRL</t>
  </si>
  <si>
    <t>Afiliacion al SGRL, Capactacion en higiene postural</t>
  </si>
  <si>
    <t>Afiliacion al SGRL, capacitacion normas de bioseguridad, uso de epp</t>
  </si>
  <si>
    <t>Enfermedades Infecciosas por hongos, dermatitis</t>
  </si>
  <si>
    <t>Enfermedades Infecciosas por bacterias</t>
  </si>
  <si>
    <t>Infecciones causados  por hongos, amputacion</t>
  </si>
  <si>
    <t>Infecciones causados  porbacterias, amputacion</t>
  </si>
  <si>
    <t xml:space="preserve">Implementar protocolos de bioseguridad, </t>
  </si>
  <si>
    <t>ESTETICISTA, PELUQUERO</t>
  </si>
  <si>
    <t>CENTRO DE ESTETICA</t>
  </si>
  <si>
    <t>PROCEDIMEINTOS</t>
  </si>
  <si>
    <t>PROCEDIMEINTOS ESTETICOS,  CORTES DE CABELLO, PLANCHADO, TINTES, PEINADOS, ALISER</t>
  </si>
  <si>
    <t>Choques termicos, paralisis</t>
  </si>
  <si>
    <t>ASMA</t>
  </si>
  <si>
    <t>paralisis</t>
  </si>
  <si>
    <t xml:space="preserve">Riesgo Quimico, Autocuidado, </t>
  </si>
  <si>
    <t>Implementar protocolos de bioseguridad, Implementar el SG-SST</t>
  </si>
  <si>
    <t>Aplicación de protocolos de bisoeguridad</t>
  </si>
  <si>
    <t>APREHSI LTDA</t>
  </si>
  <si>
    <t>Infecciones respiratorias, Rinitis</t>
  </si>
  <si>
    <t>MEJORABLE</t>
  </si>
  <si>
    <t>ACEPTABLE</t>
  </si>
  <si>
    <t>SOPORTE</t>
  </si>
  <si>
    <t>CONTROL DE CITAS</t>
  </si>
  <si>
    <t>ORGANIZAR LA AGENDA DEL GERENTE, ADMINISTRADOR, ESTETICISTA, ESTILISTAS, MANICURE. PEDICURE</t>
  </si>
  <si>
    <t>ATENCION DE CLIENTES</t>
  </si>
  <si>
    <t>ASEAR, ORDENAR, TRAPEAR</t>
  </si>
  <si>
    <t>NO ACEPTABLE</t>
  </si>
  <si>
    <t>Implementar protocolos de seguridad</t>
  </si>
  <si>
    <t>Lesiones</t>
  </si>
  <si>
    <t>ORGANIZAR LA CORRESPONDENCIA</t>
  </si>
  <si>
    <t>ORGANIZAR EL CENTRO DE ESTETICA</t>
  </si>
  <si>
    <t>CONDUCIR VEHICULO (MOTO)</t>
  </si>
  <si>
    <t>CONSIGNACIONES BANCARIAS, ENTREGAS DE CORRESPONDECIA</t>
  </si>
  <si>
    <t>Lesiones Osteomuscular, Dolor Lumbal</t>
  </si>
  <si>
    <t>ACEPTABLE CON CONTROL ESPECIFICO</t>
  </si>
  <si>
    <t>GESTION ORGANIZATIVA</t>
  </si>
  <si>
    <t>REUNIONES CON PROVEEDORES CLIENTES  ASISTENCIA A DIPLOMADOS, SEMINARIOS</t>
  </si>
  <si>
    <t>Revision Tecnomecanica de vehiculo de transporte,  soat, licencia</t>
  </si>
  <si>
    <t>LOCACIONES</t>
  </si>
  <si>
    <t>PREPARACION DE DOCUMENTOS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</si>
</sst>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9" tint="-0.249977111117893"/>
        <bgColor indexed="64"/>
      </patternFill>
    </fill>
  </fills>
  <borders count="5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25">
    <xf numFmtId="0" fontId="0" fillId="0" borderId="0" xfId="0"/>
    <xf numFmtId="0" fontId="0" fillId="4" borderId="0" xfId="0" applyFill="1"/>
    <xf numFmtId="0" fontId="3" fillId="5" borderId="0" xfId="1" applyFont="1" applyFill="1" applyBorder="1" applyAlignment="1">
      <alignment horizontal="center" vertical="center" textRotation="90"/>
    </xf>
    <xf numFmtId="0" fontId="3" fillId="5" borderId="0" xfId="1" applyFont="1" applyFill="1" applyBorder="1" applyAlignment="1">
      <alignment horizontal="center" vertical="center" textRotation="90" wrapText="1"/>
    </xf>
    <xf numFmtId="0" fontId="4" fillId="0" borderId="0" xfId="0" applyFont="1" applyAlignment="1">
      <alignment horizontal="center" vertical="center" textRotation="90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5" fillId="5" borderId="0" xfId="1" applyFont="1" applyFill="1" applyBorder="1" applyAlignment="1">
      <alignment horizontal="center" vertical="top" textRotation="90"/>
    </xf>
    <xf numFmtId="0" fontId="5" fillId="5" borderId="0" xfId="1" applyFont="1" applyFill="1" applyBorder="1" applyAlignment="1">
      <alignment horizontal="center" vertical="top" textRotation="90" wrapText="1"/>
    </xf>
    <xf numFmtId="0" fontId="0" fillId="4" borderId="0" xfId="0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8" fillId="4" borderId="0" xfId="0" applyFont="1" applyFill="1"/>
    <xf numFmtId="0" fontId="7" fillId="4" borderId="0" xfId="0" applyFont="1" applyFill="1" applyBorder="1" applyAlignment="1">
      <alignment horizontal="center" vertical="center" wrapText="1"/>
    </xf>
    <xf numFmtId="0" fontId="9" fillId="6" borderId="0" xfId="1" applyFont="1" applyFill="1" applyBorder="1" applyAlignment="1">
      <alignment horizontal="center" vertical="center" textRotation="90"/>
    </xf>
    <xf numFmtId="0" fontId="11" fillId="0" borderId="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textRotation="90" wrapText="1"/>
    </xf>
    <xf numFmtId="0" fontId="11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textRotation="90" wrapText="1"/>
    </xf>
    <xf numFmtId="0" fontId="9" fillId="3" borderId="38" xfId="1" applyFont="1" applyFill="1" applyBorder="1" applyAlignment="1">
      <alignment horizontal="center" vertical="center" textRotation="90" wrapText="1"/>
    </xf>
    <xf numFmtId="0" fontId="9" fillId="3" borderId="27" xfId="1" applyFont="1" applyFill="1" applyBorder="1" applyAlignment="1">
      <alignment horizontal="center" vertical="center" textRotation="90" wrapText="1"/>
    </xf>
    <xf numFmtId="0" fontId="9" fillId="3" borderId="39" xfId="1" applyFont="1" applyFill="1" applyBorder="1" applyAlignment="1">
      <alignment horizontal="center" vertical="center" textRotation="90" wrapText="1"/>
    </xf>
    <xf numFmtId="0" fontId="9" fillId="8" borderId="38" xfId="1" applyFont="1" applyFill="1" applyBorder="1" applyAlignment="1">
      <alignment horizontal="center" vertical="center" textRotation="90" wrapText="1"/>
    </xf>
    <xf numFmtId="0" fontId="9" fillId="8" borderId="27" xfId="1" applyFont="1" applyFill="1" applyBorder="1" applyAlignment="1">
      <alignment horizontal="center" vertical="center" textRotation="90" wrapText="1"/>
    </xf>
    <xf numFmtId="0" fontId="9" fillId="8" borderId="28" xfId="1" applyFont="1" applyFill="1" applyBorder="1" applyAlignment="1">
      <alignment horizontal="center" vertical="center" textRotation="90" wrapText="1"/>
    </xf>
    <xf numFmtId="0" fontId="9" fillId="9" borderId="40" xfId="1" applyFont="1" applyFill="1" applyBorder="1" applyAlignment="1">
      <alignment horizontal="center" vertical="center" textRotation="90" wrapText="1"/>
    </xf>
    <xf numFmtId="0" fontId="9" fillId="10" borderId="37" xfId="1" applyFont="1" applyFill="1" applyBorder="1" applyAlignment="1">
      <alignment horizontal="center" vertical="center" textRotation="90" wrapText="1"/>
    </xf>
    <xf numFmtId="0" fontId="9" fillId="11" borderId="38" xfId="1" applyFont="1" applyFill="1" applyBorder="1" applyAlignment="1">
      <alignment horizontal="center" vertical="center" textRotation="90" wrapText="1"/>
    </xf>
    <xf numFmtId="0" fontId="9" fillId="11" borderId="27" xfId="1" applyFont="1" applyFill="1" applyBorder="1" applyAlignment="1">
      <alignment horizontal="center" vertical="center" textRotation="90" wrapText="1"/>
    </xf>
    <xf numFmtId="0" fontId="9" fillId="11" borderId="39" xfId="1" applyFont="1" applyFill="1" applyBorder="1" applyAlignment="1">
      <alignment horizontal="center" vertical="center" textRotation="90" wrapText="1"/>
    </xf>
    <xf numFmtId="0" fontId="12" fillId="0" borderId="33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textRotation="90" wrapText="1"/>
    </xf>
    <xf numFmtId="0" fontId="10" fillId="0" borderId="41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14" fontId="10" fillId="0" borderId="4" xfId="0" applyNumberFormat="1" applyFont="1" applyBorder="1" applyAlignment="1">
      <alignment horizontal="center" vertical="center" wrapText="1"/>
    </xf>
    <xf numFmtId="0" fontId="11" fillId="0" borderId="42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14" fontId="10" fillId="0" borderId="19" xfId="0" applyNumberFormat="1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4" fillId="0" borderId="45" xfId="0" applyFont="1" applyBorder="1" applyAlignment="1">
      <alignment horizontal="center" vertical="center" wrapText="1"/>
    </xf>
    <xf numFmtId="0" fontId="14" fillId="0" borderId="47" xfId="0" applyFont="1" applyBorder="1" applyAlignment="1">
      <alignment horizontal="center" vertical="center" wrapText="1"/>
    </xf>
    <xf numFmtId="0" fontId="14" fillId="0" borderId="48" xfId="0" applyFont="1" applyBorder="1" applyAlignment="1">
      <alignment horizontal="center" vertical="center" wrapText="1"/>
    </xf>
    <xf numFmtId="17" fontId="14" fillId="0" borderId="48" xfId="0" applyNumberFormat="1" applyFont="1" applyBorder="1" applyAlignment="1">
      <alignment horizontal="center" vertical="center" wrapText="1"/>
    </xf>
    <xf numFmtId="0" fontId="14" fillId="0" borderId="47" xfId="0" applyFont="1" applyBorder="1" applyAlignment="1">
      <alignment vertical="center" wrapText="1"/>
    </xf>
    <xf numFmtId="0" fontId="15" fillId="0" borderId="8" xfId="0" applyFont="1" applyBorder="1"/>
    <xf numFmtId="0" fontId="15" fillId="0" borderId="0" xfId="0" applyFont="1" applyBorder="1"/>
    <xf numFmtId="0" fontId="15" fillId="0" borderId="3" xfId="0" applyFont="1" applyBorder="1"/>
    <xf numFmtId="0" fontId="15" fillId="0" borderId="46" xfId="0" applyFont="1" applyBorder="1" applyAlignment="1">
      <alignment horizontal="center" vertical="center" wrapText="1"/>
    </xf>
    <xf numFmtId="0" fontId="10" fillId="0" borderId="13" xfId="0" applyFont="1" applyBorder="1" applyAlignment="1">
      <alignment vertical="center" wrapText="1"/>
    </xf>
    <xf numFmtId="0" fontId="11" fillId="0" borderId="4" xfId="0" applyFont="1" applyBorder="1" applyAlignment="1">
      <alignment vertical="center" textRotation="90" wrapText="1"/>
    </xf>
    <xf numFmtId="0" fontId="10" fillId="0" borderId="4" xfId="0" applyFont="1" applyBorder="1" applyAlignment="1">
      <alignment vertical="center" wrapText="1"/>
    </xf>
    <xf numFmtId="0" fontId="8" fillId="0" borderId="20" xfId="0" applyFont="1" applyBorder="1" applyAlignment="1">
      <alignment horizontal="center" vertical="center" textRotation="90" wrapText="1"/>
    </xf>
    <xf numFmtId="0" fontId="16" fillId="0" borderId="21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33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0" fillId="4" borderId="0" xfId="0" applyFill="1" applyBorder="1" applyAlignment="1">
      <alignment horizontal="center" vertical="center" wrapText="1"/>
    </xf>
    <xf numFmtId="0" fontId="9" fillId="2" borderId="13" xfId="1" applyFont="1" applyFill="1" applyBorder="1" applyAlignment="1">
      <alignment horizontal="center" vertical="center" textRotation="90" wrapText="1"/>
    </xf>
    <xf numFmtId="0" fontId="10" fillId="0" borderId="13" xfId="0" applyFont="1" applyBorder="1" applyAlignment="1">
      <alignment horizontal="center" vertical="center" textRotation="90" wrapText="1"/>
    </xf>
    <xf numFmtId="0" fontId="10" fillId="0" borderId="19" xfId="0" applyFont="1" applyBorder="1" applyAlignment="1">
      <alignment horizontal="center" vertical="center" textRotation="90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textRotation="90" wrapText="1"/>
    </xf>
    <xf numFmtId="0" fontId="10" fillId="0" borderId="0" xfId="0" applyFont="1" applyBorder="1" applyAlignment="1">
      <alignment horizontal="center" vertical="center" wrapText="1"/>
    </xf>
    <xf numFmtId="14" fontId="10" fillId="0" borderId="13" xfId="0" applyNumberFormat="1" applyFont="1" applyBorder="1" applyAlignment="1">
      <alignment horizontal="center" vertical="center" wrapText="1"/>
    </xf>
    <xf numFmtId="14" fontId="10" fillId="0" borderId="14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textRotation="90" wrapText="1"/>
    </xf>
    <xf numFmtId="0" fontId="11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textRotation="90" wrapText="1"/>
    </xf>
    <xf numFmtId="0" fontId="10" fillId="0" borderId="21" xfId="0" applyFont="1" applyBorder="1" applyAlignment="1">
      <alignment horizontal="center" vertical="center" textRotation="90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7" fillId="4" borderId="18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17" fontId="7" fillId="4" borderId="18" xfId="0" applyNumberFormat="1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9" fillId="7" borderId="13" xfId="1" applyFont="1" applyFill="1" applyBorder="1" applyAlignment="1">
      <alignment horizontal="center" vertical="center" textRotation="90" wrapText="1"/>
    </xf>
    <xf numFmtId="0" fontId="9" fillId="7" borderId="19" xfId="1" applyFont="1" applyFill="1" applyBorder="1" applyAlignment="1">
      <alignment horizontal="center" vertical="center" textRotation="90" wrapText="1"/>
    </xf>
    <xf numFmtId="0" fontId="9" fillId="7" borderId="14" xfId="1" applyFont="1" applyFill="1" applyBorder="1" applyAlignment="1">
      <alignment horizontal="center" vertical="center" textRotation="90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9" fillId="11" borderId="6" xfId="1" applyFont="1" applyFill="1" applyBorder="1" applyAlignment="1" applyProtection="1">
      <alignment horizontal="center" vertical="center" wrapText="1"/>
    </xf>
    <xf numFmtId="0" fontId="9" fillId="11" borderId="7" xfId="1" applyFont="1" applyFill="1" applyBorder="1" applyAlignment="1" applyProtection="1">
      <alignment horizontal="center" vertical="center" wrapText="1"/>
    </xf>
    <xf numFmtId="0" fontId="9" fillId="11" borderId="2" xfId="1" applyFont="1" applyFill="1" applyBorder="1" applyAlignment="1" applyProtection="1">
      <alignment horizontal="center" vertical="center" wrapText="1"/>
    </xf>
    <xf numFmtId="0" fontId="9" fillId="11" borderId="24" xfId="1" applyFont="1" applyFill="1" applyBorder="1" applyAlignment="1" applyProtection="1">
      <alignment horizontal="center" vertical="center" wrapText="1"/>
    </xf>
    <xf numFmtId="0" fontId="9" fillId="6" borderId="13" xfId="1" applyFont="1" applyFill="1" applyBorder="1" applyAlignment="1">
      <alignment horizontal="center" vertical="center" textRotation="90"/>
    </xf>
    <xf numFmtId="0" fontId="9" fillId="6" borderId="19" xfId="1" applyFont="1" applyFill="1" applyBorder="1" applyAlignment="1">
      <alignment horizontal="center" vertical="center" textRotation="90"/>
    </xf>
    <xf numFmtId="0" fontId="9" fillId="10" borderId="25" xfId="1" applyFont="1" applyFill="1" applyBorder="1" applyAlignment="1">
      <alignment horizontal="center" vertical="center" wrapText="1"/>
    </xf>
    <xf numFmtId="0" fontId="9" fillId="10" borderId="18" xfId="1" applyFont="1" applyFill="1" applyBorder="1" applyAlignment="1">
      <alignment horizontal="center" vertical="center" wrapText="1"/>
    </xf>
    <xf numFmtId="0" fontId="9" fillId="10" borderId="26" xfId="1" applyFont="1" applyFill="1" applyBorder="1" applyAlignment="1">
      <alignment horizontal="center" vertical="center" wrapText="1"/>
    </xf>
    <xf numFmtId="0" fontId="9" fillId="10" borderId="27" xfId="1" applyFont="1" applyFill="1" applyBorder="1" applyAlignment="1">
      <alignment horizontal="center" vertical="center" textRotation="90" wrapText="1"/>
    </xf>
    <xf numFmtId="0" fontId="9" fillId="10" borderId="22" xfId="1" applyFont="1" applyFill="1" applyBorder="1" applyAlignment="1">
      <alignment horizontal="center" vertical="center" textRotation="90" wrapText="1"/>
    </xf>
    <xf numFmtId="0" fontId="9" fillId="10" borderId="28" xfId="1" applyFont="1" applyFill="1" applyBorder="1" applyAlignment="1">
      <alignment horizontal="center" vertical="center" textRotation="90" wrapText="1"/>
    </xf>
    <xf numFmtId="0" fontId="9" fillId="10" borderId="31" xfId="1" applyFont="1" applyFill="1" applyBorder="1" applyAlignment="1">
      <alignment horizontal="center" vertical="center" textRotation="90" wrapText="1"/>
    </xf>
    <xf numFmtId="0" fontId="9" fillId="2" borderId="5" xfId="1" applyFont="1" applyFill="1" applyBorder="1" applyAlignment="1">
      <alignment horizontal="center" vertical="center" textRotation="1" wrapText="1"/>
    </xf>
    <xf numFmtId="0" fontId="9" fillId="2" borderId="7" xfId="1" applyFont="1" applyFill="1" applyBorder="1" applyAlignment="1">
      <alignment horizontal="center" vertical="center" textRotation="1" wrapText="1"/>
    </xf>
    <xf numFmtId="0" fontId="9" fillId="2" borderId="9" xfId="1" applyFont="1" applyFill="1" applyBorder="1" applyAlignment="1">
      <alignment horizontal="center" vertical="center" textRotation="1" wrapText="1"/>
    </xf>
    <xf numFmtId="0" fontId="9" fillId="2" borderId="11" xfId="1" applyFont="1" applyFill="1" applyBorder="1" applyAlignment="1">
      <alignment horizontal="center" vertical="center" textRotation="1" wrapText="1"/>
    </xf>
    <xf numFmtId="0" fontId="9" fillId="2" borderId="13" xfId="1" applyFont="1" applyFill="1" applyBorder="1" applyAlignment="1">
      <alignment horizontal="center" vertical="center" textRotation="90" wrapText="1"/>
    </xf>
    <xf numFmtId="0" fontId="9" fillId="2" borderId="19" xfId="1" applyFont="1" applyFill="1" applyBorder="1" applyAlignment="1">
      <alignment horizontal="center" vertical="center" textRotation="90" wrapText="1"/>
    </xf>
    <xf numFmtId="0" fontId="9" fillId="3" borderId="5" xfId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9" fillId="3" borderId="7" xfId="1" applyFont="1" applyFill="1" applyBorder="1" applyAlignment="1">
      <alignment horizontal="center" vertical="center" wrapText="1"/>
    </xf>
    <xf numFmtId="0" fontId="9" fillId="3" borderId="23" xfId="1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0" fontId="9" fillId="3" borderId="24" xfId="1" applyFont="1" applyFill="1" applyBorder="1" applyAlignment="1">
      <alignment horizontal="center" vertical="center" wrapText="1"/>
    </xf>
    <xf numFmtId="0" fontId="9" fillId="8" borderId="5" xfId="1" applyFont="1" applyFill="1" applyBorder="1" applyAlignment="1">
      <alignment horizontal="center" vertical="center" wrapText="1"/>
    </xf>
    <xf numFmtId="0" fontId="9" fillId="8" borderId="6" xfId="1" applyFont="1" applyFill="1" applyBorder="1" applyAlignment="1">
      <alignment horizontal="center" vertical="center" wrapText="1"/>
    </xf>
    <xf numFmtId="0" fontId="9" fillId="8" borderId="7" xfId="1" applyFont="1" applyFill="1" applyBorder="1" applyAlignment="1">
      <alignment horizontal="center" vertical="center" wrapText="1"/>
    </xf>
    <xf numFmtId="0" fontId="9" fillId="8" borderId="23" xfId="1" applyFont="1" applyFill="1" applyBorder="1" applyAlignment="1">
      <alignment horizontal="center" vertical="center" wrapText="1"/>
    </xf>
    <xf numFmtId="0" fontId="9" fillId="8" borderId="2" xfId="1" applyFont="1" applyFill="1" applyBorder="1" applyAlignment="1">
      <alignment horizontal="center" vertical="center" wrapText="1"/>
    </xf>
    <xf numFmtId="0" fontId="9" fillId="8" borderId="24" xfId="1" applyFont="1" applyFill="1" applyBorder="1" applyAlignment="1">
      <alignment horizontal="center" vertical="center" wrapText="1"/>
    </xf>
    <xf numFmtId="0" fontId="9" fillId="9" borderId="13" xfId="1" applyFont="1" applyFill="1" applyBorder="1" applyAlignment="1">
      <alignment horizontal="center" vertical="center" textRotation="90" wrapText="1"/>
    </xf>
    <xf numFmtId="0" fontId="9" fillId="9" borderId="23" xfId="1" applyFont="1" applyFill="1" applyBorder="1" applyAlignment="1">
      <alignment horizontal="center" vertical="center" textRotation="90" wrapText="1"/>
    </xf>
    <xf numFmtId="0" fontId="9" fillId="10" borderId="15" xfId="1" applyFont="1" applyFill="1" applyBorder="1" applyAlignment="1">
      <alignment horizontal="center" vertical="center" wrapText="1"/>
    </xf>
    <xf numFmtId="0" fontId="9" fillId="10" borderId="17" xfId="1" applyFont="1" applyFill="1" applyBorder="1" applyAlignment="1">
      <alignment horizontal="center" vertical="center" wrapText="1"/>
    </xf>
    <xf numFmtId="0" fontId="9" fillId="10" borderId="16" xfId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textRotation="90" wrapText="1"/>
    </xf>
    <xf numFmtId="0" fontId="10" fillId="0" borderId="14" xfId="0" applyFont="1" applyBorder="1" applyAlignment="1">
      <alignment horizontal="center" vertical="center" textRotation="90" wrapText="1"/>
    </xf>
    <xf numFmtId="0" fontId="10" fillId="0" borderId="6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14" fontId="10" fillId="0" borderId="13" xfId="0" applyNumberFormat="1" applyFont="1" applyBorder="1" applyAlignment="1">
      <alignment horizontal="center" vertical="center" wrapText="1"/>
    </xf>
    <xf numFmtId="14" fontId="10" fillId="0" borderId="14" xfId="0" applyNumberFormat="1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textRotation="90" wrapText="1"/>
    </xf>
    <xf numFmtId="0" fontId="11" fillId="0" borderId="19" xfId="0" applyFont="1" applyBorder="1" applyAlignment="1">
      <alignment horizontal="center" vertical="center" textRotation="90" wrapText="1"/>
    </xf>
    <xf numFmtId="0" fontId="11" fillId="0" borderId="14" xfId="0" applyFont="1" applyBorder="1" applyAlignment="1">
      <alignment horizontal="center" vertical="center" textRotation="90" wrapText="1"/>
    </xf>
    <xf numFmtId="0" fontId="11" fillId="0" borderId="7" xfId="0" applyFont="1" applyBorder="1" applyAlignment="1">
      <alignment horizontal="center" vertical="center" textRotation="90" wrapText="1"/>
    </xf>
    <xf numFmtId="0" fontId="11" fillId="0" borderId="3" xfId="0" applyFont="1" applyBorder="1" applyAlignment="1">
      <alignment horizontal="center" vertical="center" textRotation="90" wrapText="1"/>
    </xf>
    <xf numFmtId="0" fontId="11" fillId="0" borderId="11" xfId="0" applyFont="1" applyBorder="1" applyAlignment="1">
      <alignment horizontal="center" vertical="center" textRotation="90" wrapText="1"/>
    </xf>
    <xf numFmtId="0" fontId="10" fillId="0" borderId="13" xfId="0" applyFont="1" applyBorder="1" applyAlignment="1">
      <alignment horizontal="center" vertical="center" textRotation="90"/>
    </xf>
    <xf numFmtId="0" fontId="10" fillId="0" borderId="19" xfId="0" applyFont="1" applyBorder="1" applyAlignment="1">
      <alignment horizontal="center" vertical="center" textRotation="90"/>
    </xf>
    <xf numFmtId="0" fontId="10" fillId="0" borderId="14" xfId="0" applyFont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 wrapText="1"/>
    </xf>
    <xf numFmtId="0" fontId="10" fillId="0" borderId="0" xfId="0" applyFont="1" applyBorder="1" applyAlignment="1">
      <alignment horizontal="center" vertical="center" textRotation="90" wrapText="1"/>
    </xf>
    <xf numFmtId="0" fontId="10" fillId="0" borderId="7" xfId="0" applyFont="1" applyBorder="1" applyAlignment="1">
      <alignment horizontal="center" vertical="center" textRotation="90" wrapText="1"/>
    </xf>
    <xf numFmtId="0" fontId="10" fillId="0" borderId="11" xfId="0" applyFont="1" applyBorder="1" applyAlignment="1">
      <alignment horizontal="center" vertical="center" textRotation="90" wrapText="1"/>
    </xf>
    <xf numFmtId="0" fontId="11" fillId="0" borderId="13" xfId="0" applyFont="1" applyBorder="1" applyAlignment="1">
      <alignment horizontal="center" vertical="center" textRotation="90"/>
    </xf>
    <xf numFmtId="0" fontId="11" fillId="0" borderId="19" xfId="0" applyFont="1" applyBorder="1" applyAlignment="1">
      <alignment horizontal="center" vertical="center" textRotation="90"/>
    </xf>
    <xf numFmtId="0" fontId="11" fillId="0" borderId="14" xfId="0" applyFont="1" applyBorder="1" applyAlignment="1">
      <alignment horizontal="center" vertical="center" textRotation="90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wrapText="1"/>
    </xf>
    <xf numFmtId="0" fontId="10" fillId="12" borderId="0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textRotation="90" wrapText="1"/>
    </xf>
    <xf numFmtId="0" fontId="11" fillId="0" borderId="8" xfId="0" applyFont="1" applyBorder="1" applyAlignment="1">
      <alignment horizontal="center" vertical="center" textRotation="90" wrapText="1"/>
    </xf>
    <xf numFmtId="0" fontId="10" fillId="12" borderId="29" xfId="0" applyFont="1" applyFill="1" applyBorder="1" applyAlignment="1">
      <alignment horizontal="center" vertical="center" wrapText="1"/>
    </xf>
    <xf numFmtId="0" fontId="10" fillId="12" borderId="6" xfId="0" applyFont="1" applyFill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8" fillId="12" borderId="29" xfId="0" applyFont="1" applyFill="1" applyBorder="1" applyAlignment="1">
      <alignment horizontal="center" vertical="center" wrapText="1"/>
    </xf>
    <xf numFmtId="0" fontId="8" fillId="12" borderId="6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textRotation="90" wrapText="1"/>
    </xf>
    <xf numFmtId="0" fontId="7" fillId="0" borderId="14" xfId="0" applyFont="1" applyBorder="1" applyAlignment="1">
      <alignment horizontal="center" vertical="center" textRotation="90" wrapText="1"/>
    </xf>
    <xf numFmtId="0" fontId="8" fillId="0" borderId="13" xfId="0" applyFont="1" applyBorder="1" applyAlignment="1">
      <alignment horizontal="center" vertical="center" textRotation="90" wrapText="1"/>
    </xf>
    <xf numFmtId="0" fontId="8" fillId="0" borderId="19" xfId="0" applyFont="1" applyBorder="1" applyAlignment="1">
      <alignment horizontal="center" vertical="center" textRotation="90" wrapText="1"/>
    </xf>
    <xf numFmtId="0" fontId="8" fillId="0" borderId="14" xfId="0" applyFont="1" applyBorder="1" applyAlignment="1">
      <alignment horizontal="center" vertical="center" textRotation="90" wrapText="1"/>
    </xf>
    <xf numFmtId="0" fontId="7" fillId="0" borderId="19" xfId="0" applyFont="1" applyBorder="1" applyAlignment="1">
      <alignment horizontal="center" vertical="center" textRotation="90" wrapText="1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14" fillId="0" borderId="51" xfId="0" applyFont="1" applyBorder="1" applyAlignment="1">
      <alignment horizontal="left" vertical="center" wrapText="1"/>
    </xf>
    <xf numFmtId="0" fontId="14" fillId="0" borderId="44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53" xfId="0" applyFont="1" applyBorder="1" applyAlignment="1">
      <alignment horizontal="left" vertical="center" wrapText="1"/>
    </xf>
    <xf numFmtId="0" fontId="14" fillId="0" borderId="49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14" fillId="0" borderId="54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48" xfId="0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 wrapText="1"/>
    </xf>
    <xf numFmtId="0" fontId="14" fillId="0" borderId="50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left" vertical="center" wrapText="1"/>
    </xf>
    <xf numFmtId="0" fontId="14" fillId="0" borderId="30" xfId="0" applyFont="1" applyBorder="1" applyAlignment="1">
      <alignment horizontal="left" vertical="center" wrapText="1"/>
    </xf>
    <xf numFmtId="0" fontId="14" fillId="0" borderId="32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left" vertical="center" wrapText="1"/>
    </xf>
  </cellXfs>
  <cellStyles count="2">
    <cellStyle name="Normal" xfId="0" builtinId="0"/>
    <cellStyle name="Normal 2" xfId="1" xr:uid="{00000000-0005-0000-0000-000001000000}"/>
  </cellStyles>
  <dxfs count="201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99FF"/>
      <color rgb="FF99FF66"/>
      <color rgb="FFCCFFFF"/>
      <color rgb="FFFFFF99"/>
      <color rgb="FF666699"/>
      <color rgb="FF00CC99"/>
      <color rgb="FFFF7C80"/>
      <color rgb="FF00FFFF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ACEPTABILIDAD</a:t>
            </a:r>
            <a:r>
              <a:rPr lang="es-CO" baseline="0"/>
              <a:t> DEL RIESGO</a:t>
            </a:r>
            <a:endParaRPr lang="es-CO"/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1D92-498C-B4F4-AE2EE77E85F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D92-498C-B4F4-AE2EE77E85F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D92-498C-B4F4-AE2EE77E85F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1D92-498C-B4F4-AE2EE77E85F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Hoja1!$B$1:$E$1</c:f>
              <c:strCache>
                <c:ptCount val="4"/>
                <c:pt idx="0">
                  <c:v>ACEPTABLE</c:v>
                </c:pt>
                <c:pt idx="1">
                  <c:v>MEJORABLE</c:v>
                </c:pt>
                <c:pt idx="2">
                  <c:v>ACEPTABLE CON CONTROL ESPECIFICO</c:v>
                </c:pt>
                <c:pt idx="3">
                  <c:v>NO ACEPTABLE</c:v>
                </c:pt>
              </c:strCache>
            </c:strRef>
          </c:cat>
          <c:val>
            <c:numRef>
              <c:f>Hoja1!$B$2:$E$2</c:f>
              <c:numCache>
                <c:formatCode>General</c:formatCode>
                <c:ptCount val="4"/>
                <c:pt idx="0">
                  <c:v>6</c:v>
                </c:pt>
                <c:pt idx="1">
                  <c:v>4</c:v>
                </c:pt>
                <c:pt idx="2">
                  <c:v>15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D92-498C-B4F4-AE2EE77E85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304800</xdr:colOff>
      <xdr:row>4</xdr:row>
      <xdr:rowOff>71437</xdr:rowOff>
    </xdr:from>
    <xdr:to>
      <xdr:col>11</xdr:col>
      <xdr:colOff>304800</xdr:colOff>
      <xdr:row>18</xdr:row>
      <xdr:rowOff>147637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20"/>
  <sheetViews>
    <sheetView topLeftCell="H10" zoomScale="70" zoomScaleNormal="70" zoomScaleSheetLayoutView="40" workbookViewId="0">
      <selection activeCell="M11" sqref="M11"/>
    </sheetView>
  </sheetViews>
  <sheetFormatPr baseColWidth="10" defaultRowHeight="15" x14ac:dyDescent="0.25"/>
  <cols>
    <col min="1" max="3" width="8.7109375" customWidth="1"/>
    <col min="4" max="4" width="10.85546875" customWidth="1"/>
    <col min="5" max="5" width="26.140625" customWidth="1"/>
    <col min="6" max="6" width="8.7109375" customWidth="1"/>
    <col min="7" max="7" width="39" customWidth="1"/>
    <col min="8" max="8" width="14.85546875" customWidth="1"/>
    <col min="9" max="9" width="29.7109375" customWidth="1"/>
    <col min="10" max="10" width="18.5703125" customWidth="1"/>
    <col min="11" max="11" width="17.5703125" customWidth="1"/>
    <col min="12" max="12" width="21.7109375" customWidth="1"/>
    <col min="13" max="15" width="8.7109375" customWidth="1"/>
    <col min="17" max="17" width="8.7109375" customWidth="1"/>
    <col min="18" max="18" width="8.42578125" customWidth="1"/>
    <col min="19" max="19" width="12.7109375" customWidth="1"/>
    <col min="20" max="20" width="22.42578125" customWidth="1"/>
    <col min="21" max="24" width="13" customWidth="1"/>
    <col min="25" max="25" width="21" customWidth="1"/>
    <col min="26" max="26" width="13" customWidth="1"/>
    <col min="28" max="28" width="19.140625" customWidth="1"/>
    <col min="29" max="29" width="19.85546875" customWidth="1"/>
    <col min="30" max="30" width="34.140625" customWidth="1"/>
    <col min="31" max="31" width="22.140625" customWidth="1"/>
    <col min="32" max="32" width="22.7109375" customWidth="1"/>
    <col min="33" max="33" width="26.85546875" customWidth="1"/>
    <col min="34" max="34" width="14.42578125" customWidth="1"/>
    <col min="35" max="35" width="18.140625" customWidth="1"/>
    <col min="36" max="36" width="15.7109375" hidden="1" customWidth="1"/>
    <col min="37" max="37" width="29" hidden="1" customWidth="1"/>
    <col min="38" max="40" width="11.42578125" customWidth="1"/>
  </cols>
  <sheetData>
    <row r="1" spans="1:74" s="1" customFormat="1" ht="31.5" customHeight="1" x14ac:dyDescent="0.25">
      <c r="A1" s="89"/>
      <c r="B1" s="90"/>
      <c r="C1" s="90"/>
      <c r="D1" s="90"/>
      <c r="E1" s="90"/>
      <c r="F1" s="90"/>
      <c r="G1" s="95" t="s">
        <v>16</v>
      </c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7"/>
      <c r="AJ1" s="9"/>
    </row>
    <row r="2" spans="1:74" s="1" customFormat="1" ht="31.5" customHeight="1" x14ac:dyDescent="0.25">
      <c r="A2" s="91"/>
      <c r="B2" s="92"/>
      <c r="C2" s="92"/>
      <c r="D2" s="92"/>
      <c r="E2" s="92"/>
      <c r="F2" s="92"/>
      <c r="G2" s="98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100"/>
      <c r="AJ2" s="9"/>
    </row>
    <row r="3" spans="1:74" s="1" customFormat="1" ht="31.5" customHeight="1" thickBot="1" x14ac:dyDescent="0.3">
      <c r="A3" s="93"/>
      <c r="B3" s="94"/>
      <c r="C3" s="94"/>
      <c r="D3" s="94"/>
      <c r="E3" s="94"/>
      <c r="F3" s="94"/>
      <c r="G3" s="101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3"/>
      <c r="AJ3" s="9"/>
    </row>
    <row r="4" spans="1:74" s="1" customFormat="1" ht="15" customHeight="1" x14ac:dyDescent="0.25">
      <c r="A4" s="66"/>
      <c r="B4" s="66"/>
      <c r="C4" s="66"/>
      <c r="D4" s="66"/>
      <c r="E4" s="66"/>
      <c r="F4" s="66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9"/>
      <c r="AF4" s="9"/>
      <c r="AG4" s="9"/>
    </row>
    <row r="5" spans="1:74" s="1" customFormat="1" ht="21" x14ac:dyDescent="0.35">
      <c r="A5" s="104" t="s">
        <v>15</v>
      </c>
      <c r="B5" s="104"/>
      <c r="C5" s="104"/>
      <c r="D5" s="104"/>
      <c r="E5" s="104"/>
      <c r="F5" s="104"/>
      <c r="G5" s="105" t="s">
        <v>187</v>
      </c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2"/>
      <c r="AI5" s="12"/>
      <c r="AJ5" s="12"/>
    </row>
    <row r="6" spans="1:74" s="1" customFormat="1" ht="21" x14ac:dyDescent="0.35">
      <c r="A6" s="104" t="s">
        <v>142</v>
      </c>
      <c r="B6" s="104"/>
      <c r="C6" s="104"/>
      <c r="D6" s="104"/>
      <c r="E6" s="104"/>
      <c r="F6" s="104"/>
      <c r="G6" s="106" t="s">
        <v>143</v>
      </c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7" t="s">
        <v>37</v>
      </c>
      <c r="U6" s="107"/>
      <c r="V6" s="107"/>
      <c r="W6" s="107"/>
      <c r="X6" s="107"/>
      <c r="Y6" s="107"/>
      <c r="Z6" s="108">
        <v>42186</v>
      </c>
      <c r="AA6" s="109"/>
      <c r="AB6" s="109"/>
      <c r="AC6" s="109"/>
      <c r="AD6" s="109"/>
      <c r="AE6" s="109"/>
      <c r="AF6" s="109"/>
      <c r="AG6" s="109"/>
      <c r="AH6" s="12"/>
      <c r="AI6" s="12"/>
      <c r="AJ6" s="12"/>
    </row>
    <row r="7" spans="1:74" s="1" customFormat="1" ht="21.75" thickBot="1" x14ac:dyDescent="0.4">
      <c r="A7" s="13"/>
      <c r="B7" s="13"/>
      <c r="C7" s="13"/>
      <c r="D7" s="13"/>
      <c r="E7" s="13"/>
      <c r="F7" s="13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12"/>
      <c r="AG7" s="12"/>
      <c r="AH7" s="12"/>
      <c r="AI7" s="12"/>
      <c r="AJ7" s="12"/>
    </row>
    <row r="8" spans="1:74" s="6" customFormat="1" ht="94.5" customHeight="1" x14ac:dyDescent="0.25">
      <c r="A8" s="110" t="s">
        <v>0</v>
      </c>
      <c r="B8" s="110" t="s">
        <v>17</v>
      </c>
      <c r="C8" s="110" t="s">
        <v>72</v>
      </c>
      <c r="D8" s="110" t="s">
        <v>1</v>
      </c>
      <c r="E8" s="110" t="s">
        <v>2</v>
      </c>
      <c r="F8" s="110" t="s">
        <v>18</v>
      </c>
      <c r="G8" s="128" t="s">
        <v>3</v>
      </c>
      <c r="H8" s="129"/>
      <c r="I8" s="132" t="s">
        <v>6</v>
      </c>
      <c r="J8" s="134" t="s">
        <v>7</v>
      </c>
      <c r="K8" s="135"/>
      <c r="L8" s="136"/>
      <c r="M8" s="140" t="s">
        <v>9</v>
      </c>
      <c r="N8" s="141"/>
      <c r="O8" s="141"/>
      <c r="P8" s="141"/>
      <c r="Q8" s="141"/>
      <c r="R8" s="141"/>
      <c r="S8" s="142"/>
      <c r="T8" s="146" t="s">
        <v>19</v>
      </c>
      <c r="U8" s="148" t="s">
        <v>38</v>
      </c>
      <c r="V8" s="149"/>
      <c r="W8" s="149"/>
      <c r="X8" s="149"/>
      <c r="Y8" s="149"/>
      <c r="Z8" s="150"/>
      <c r="AA8" s="115" t="s">
        <v>20</v>
      </c>
      <c r="AB8" s="115"/>
      <c r="AC8" s="115"/>
      <c r="AD8" s="115"/>
      <c r="AE8" s="115"/>
      <c r="AF8" s="115"/>
      <c r="AG8" s="116"/>
      <c r="AH8" s="119" t="s">
        <v>21</v>
      </c>
      <c r="AI8" s="119" t="s">
        <v>22</v>
      </c>
      <c r="AJ8" s="14"/>
      <c r="AK8" s="2"/>
      <c r="AL8" s="3"/>
      <c r="AM8" s="3"/>
      <c r="AN8" s="3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5"/>
      <c r="BT8" s="5"/>
      <c r="BU8" s="5"/>
      <c r="BV8" s="5"/>
    </row>
    <row r="9" spans="1:74" s="6" customFormat="1" ht="27.75" customHeight="1" thickBot="1" x14ac:dyDescent="0.3">
      <c r="A9" s="111"/>
      <c r="B9" s="111"/>
      <c r="C9" s="111"/>
      <c r="D9" s="111"/>
      <c r="E9" s="111"/>
      <c r="F9" s="111"/>
      <c r="G9" s="130"/>
      <c r="H9" s="131"/>
      <c r="I9" s="133"/>
      <c r="J9" s="137"/>
      <c r="K9" s="138"/>
      <c r="L9" s="139"/>
      <c r="M9" s="143"/>
      <c r="N9" s="144"/>
      <c r="O9" s="144"/>
      <c r="P9" s="144"/>
      <c r="Q9" s="144"/>
      <c r="R9" s="144"/>
      <c r="S9" s="145"/>
      <c r="T9" s="147"/>
      <c r="U9" s="121" t="s">
        <v>73</v>
      </c>
      <c r="V9" s="122"/>
      <c r="W9" s="122"/>
      <c r="X9" s="123"/>
      <c r="Y9" s="124" t="s">
        <v>32</v>
      </c>
      <c r="Z9" s="126" t="s">
        <v>33</v>
      </c>
      <c r="AA9" s="117"/>
      <c r="AB9" s="117"/>
      <c r="AC9" s="117"/>
      <c r="AD9" s="117"/>
      <c r="AE9" s="117"/>
      <c r="AF9" s="117"/>
      <c r="AG9" s="118"/>
      <c r="AH9" s="120"/>
      <c r="AI9" s="120"/>
      <c r="AJ9" s="14"/>
      <c r="AK9" s="2"/>
      <c r="AL9" s="3"/>
      <c r="AM9" s="3"/>
      <c r="AN9" s="3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5"/>
      <c r="BT9" s="5"/>
      <c r="BU9" s="5"/>
      <c r="BV9" s="5"/>
    </row>
    <row r="10" spans="1:74" s="6" customFormat="1" ht="197.25" customHeight="1" thickBot="1" x14ac:dyDescent="0.3">
      <c r="A10" s="112"/>
      <c r="B10" s="112"/>
      <c r="C10" s="112"/>
      <c r="D10" s="112"/>
      <c r="E10" s="111"/>
      <c r="F10" s="111"/>
      <c r="G10" s="67" t="s">
        <v>4</v>
      </c>
      <c r="H10" s="67" t="s">
        <v>5</v>
      </c>
      <c r="I10" s="133"/>
      <c r="J10" s="25" t="s">
        <v>23</v>
      </c>
      <c r="K10" s="26" t="s">
        <v>8</v>
      </c>
      <c r="L10" s="27" t="s">
        <v>24</v>
      </c>
      <c r="M10" s="28" t="s">
        <v>25</v>
      </c>
      <c r="N10" s="29" t="s">
        <v>26</v>
      </c>
      <c r="O10" s="29" t="s">
        <v>27</v>
      </c>
      <c r="P10" s="29" t="s">
        <v>28</v>
      </c>
      <c r="Q10" s="29" t="s">
        <v>29</v>
      </c>
      <c r="R10" s="29" t="s">
        <v>30</v>
      </c>
      <c r="S10" s="30" t="s">
        <v>31</v>
      </c>
      <c r="T10" s="31" t="s">
        <v>10</v>
      </c>
      <c r="U10" s="32" t="s">
        <v>74</v>
      </c>
      <c r="V10" s="32" t="s">
        <v>75</v>
      </c>
      <c r="W10" s="32" t="s">
        <v>76</v>
      </c>
      <c r="X10" s="32" t="s">
        <v>77</v>
      </c>
      <c r="Y10" s="125"/>
      <c r="Z10" s="127"/>
      <c r="AA10" s="33" t="s">
        <v>11</v>
      </c>
      <c r="AB10" s="34" t="s">
        <v>12</v>
      </c>
      <c r="AC10" s="34" t="s">
        <v>13</v>
      </c>
      <c r="AD10" s="34" t="s">
        <v>34</v>
      </c>
      <c r="AE10" s="34" t="s">
        <v>14</v>
      </c>
      <c r="AF10" s="34" t="s">
        <v>35</v>
      </c>
      <c r="AG10" s="35" t="s">
        <v>36</v>
      </c>
      <c r="AH10" s="120"/>
      <c r="AI10" s="120"/>
      <c r="AJ10" s="14"/>
      <c r="AK10" s="7"/>
      <c r="AL10" s="8"/>
      <c r="AM10" s="8"/>
      <c r="AN10" s="8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5"/>
      <c r="BT10" s="5"/>
      <c r="BU10" s="5"/>
      <c r="BV10" s="5"/>
    </row>
    <row r="11" spans="1:74" s="11" customFormat="1" ht="121.5" customHeight="1" thickBot="1" x14ac:dyDescent="0.3">
      <c r="A11" s="167" t="s">
        <v>97</v>
      </c>
      <c r="B11" s="164" t="s">
        <v>117</v>
      </c>
      <c r="C11" s="161" t="s">
        <v>144</v>
      </c>
      <c r="D11" s="153" t="s">
        <v>100</v>
      </c>
      <c r="E11" s="36" t="s">
        <v>98</v>
      </c>
      <c r="F11" s="38" t="s">
        <v>39</v>
      </c>
      <c r="G11" s="40" t="s">
        <v>55</v>
      </c>
      <c r="H11" s="24" t="s">
        <v>70</v>
      </c>
      <c r="I11" s="40" t="s">
        <v>80</v>
      </c>
      <c r="J11" s="38" t="s">
        <v>81</v>
      </c>
      <c r="K11" s="40" t="s">
        <v>78</v>
      </c>
      <c r="L11" s="38" t="s">
        <v>169</v>
      </c>
      <c r="M11" s="40">
        <v>2</v>
      </c>
      <c r="N11" s="38">
        <v>3</v>
      </c>
      <c r="O11" s="38">
        <f>M11*N11</f>
        <v>6</v>
      </c>
      <c r="P11" s="40" t="str">
        <f t="shared" ref="P11:P13" si="0">IF(O11&lt;6,"BAJO",(IF(O11&lt;10,"MEDIO",(IF(O11&lt;24,"ALTO","MUY ALTO")))))</f>
        <v>MEDIO</v>
      </c>
      <c r="Q11" s="38">
        <v>25</v>
      </c>
      <c r="R11" s="40">
        <f>O11*Q11</f>
        <v>150</v>
      </c>
      <c r="S11" s="38" t="str">
        <f>IF(R11&lt;40,"IV",(IF(R11&lt;150,"III",(IF(R11&lt;600,"II","I")))))</f>
        <v>II</v>
      </c>
      <c r="T11" s="72" t="str">
        <f>IF(S11="I","NO ACEPTABLE",(IF(S11="II","ACEPTABLE CON CONTROL ESPECIFICO",(IF(S11="III","MEJORABLE","ACEPTABLE")))))</f>
        <v>ACEPTABLE CON CONTROL ESPECIFICO</v>
      </c>
      <c r="U11" s="38">
        <v>4</v>
      </c>
      <c r="V11" s="40">
        <v>4</v>
      </c>
      <c r="W11" s="38">
        <v>0</v>
      </c>
      <c r="X11" s="40">
        <f>U11+V11+W11</f>
        <v>8</v>
      </c>
      <c r="Y11" s="38" t="s">
        <v>79</v>
      </c>
      <c r="Z11" s="40" t="s">
        <v>39</v>
      </c>
      <c r="AA11" s="38" t="s">
        <v>78</v>
      </c>
      <c r="AB11" s="40" t="s">
        <v>78</v>
      </c>
      <c r="AC11" s="38" t="s">
        <v>78</v>
      </c>
      <c r="AD11" s="40" t="s">
        <v>151</v>
      </c>
      <c r="AE11" s="38" t="s">
        <v>78</v>
      </c>
      <c r="AF11" s="40" t="s">
        <v>78</v>
      </c>
      <c r="AG11" s="38" t="s">
        <v>90</v>
      </c>
      <c r="AH11" s="40" t="s">
        <v>150</v>
      </c>
      <c r="AI11" s="42">
        <v>42257</v>
      </c>
      <c r="AJ11" s="19" t="s">
        <v>66</v>
      </c>
      <c r="AK11" s="15" t="s">
        <v>40</v>
      </c>
      <c r="AL11" s="81"/>
      <c r="AM11" s="81">
        <v>1</v>
      </c>
      <c r="AN11" s="81">
        <v>10</v>
      </c>
    </row>
    <row r="12" spans="1:74" s="11" customFormat="1" ht="101.25" customHeight="1" thickBot="1" x14ac:dyDescent="0.3">
      <c r="A12" s="168"/>
      <c r="B12" s="165"/>
      <c r="C12" s="162"/>
      <c r="D12" s="154"/>
      <c r="E12" s="41" t="s">
        <v>99</v>
      </c>
      <c r="F12" s="46" t="s">
        <v>39</v>
      </c>
      <c r="G12" s="75" t="s">
        <v>46</v>
      </c>
      <c r="H12" s="69" t="s">
        <v>70</v>
      </c>
      <c r="I12" s="75" t="s">
        <v>83</v>
      </c>
      <c r="J12" s="46" t="s">
        <v>81</v>
      </c>
      <c r="K12" s="75" t="s">
        <v>78</v>
      </c>
      <c r="L12" s="38" t="s">
        <v>169</v>
      </c>
      <c r="M12" s="75">
        <v>2</v>
      </c>
      <c r="N12" s="38">
        <v>3</v>
      </c>
      <c r="O12" s="46">
        <f>M12*N12</f>
        <v>6</v>
      </c>
      <c r="P12" s="75" t="str">
        <f t="shared" si="0"/>
        <v>MEDIO</v>
      </c>
      <c r="Q12" s="46">
        <v>25</v>
      </c>
      <c r="R12" s="75">
        <f t="shared" ref="R12:R13" si="1">O12*Q12</f>
        <v>150</v>
      </c>
      <c r="S12" s="46" t="str">
        <f t="shared" ref="S12:S13" si="2">IF(R12&lt;40,"IV",(IF(R12&lt;150,"III",(IF(R12&lt;600,"II","I")))))</f>
        <v>II</v>
      </c>
      <c r="T12" s="72" t="str">
        <f>IF(S12="I","NO ACEPTABLE",(IF(S12="II","ACEPTABLE CON CONTROL ESPECIFICO",(IF(S12="III","MEJORABLE","ACEPTABLE")))))</f>
        <v>ACEPTABLE CON CONTROL ESPECIFICO</v>
      </c>
      <c r="U12" s="38">
        <v>4</v>
      </c>
      <c r="V12" s="40">
        <v>4</v>
      </c>
      <c r="W12" s="46">
        <v>0</v>
      </c>
      <c r="X12" s="75">
        <f t="shared" ref="X12:X13" si="3">U12+V12+W12</f>
        <v>8</v>
      </c>
      <c r="Y12" s="46" t="s">
        <v>82</v>
      </c>
      <c r="Z12" s="75" t="s">
        <v>39</v>
      </c>
      <c r="AA12" s="46" t="s">
        <v>78</v>
      </c>
      <c r="AB12" s="75" t="s">
        <v>88</v>
      </c>
      <c r="AC12" s="46" t="s">
        <v>78</v>
      </c>
      <c r="AD12" s="75" t="s">
        <v>152</v>
      </c>
      <c r="AE12" s="46" t="s">
        <v>78</v>
      </c>
      <c r="AF12" s="75" t="s">
        <v>78</v>
      </c>
      <c r="AG12" s="46" t="s">
        <v>91</v>
      </c>
      <c r="AH12" s="75" t="s">
        <v>150</v>
      </c>
      <c r="AI12" s="45">
        <v>42267</v>
      </c>
      <c r="AJ12" s="44" t="s">
        <v>67</v>
      </c>
      <c r="AK12" s="21" t="s">
        <v>41</v>
      </c>
      <c r="AL12" s="81">
        <v>2</v>
      </c>
      <c r="AM12" s="81">
        <v>2</v>
      </c>
      <c r="AN12" s="81">
        <v>25</v>
      </c>
    </row>
    <row r="13" spans="1:74" s="11" customFormat="1" ht="114.75" customHeight="1" thickBot="1" x14ac:dyDescent="0.3">
      <c r="A13" s="168"/>
      <c r="B13" s="165"/>
      <c r="C13" s="162"/>
      <c r="D13" s="78" t="s">
        <v>105</v>
      </c>
      <c r="E13" s="37" t="s">
        <v>145</v>
      </c>
      <c r="F13" s="38" t="s">
        <v>39</v>
      </c>
      <c r="G13" s="40" t="s">
        <v>48</v>
      </c>
      <c r="H13" s="24" t="s">
        <v>67</v>
      </c>
      <c r="I13" s="40" t="s">
        <v>84</v>
      </c>
      <c r="J13" s="38" t="s">
        <v>87</v>
      </c>
      <c r="K13" s="40" t="s">
        <v>78</v>
      </c>
      <c r="L13" s="38" t="s">
        <v>169</v>
      </c>
      <c r="M13" s="40">
        <v>2</v>
      </c>
      <c r="N13" s="38">
        <v>3</v>
      </c>
      <c r="O13" s="38">
        <f>M13*N13</f>
        <v>6</v>
      </c>
      <c r="P13" s="40" t="str">
        <f t="shared" si="0"/>
        <v>MEDIO</v>
      </c>
      <c r="Q13" s="38">
        <v>10</v>
      </c>
      <c r="R13" s="40">
        <f t="shared" si="1"/>
        <v>60</v>
      </c>
      <c r="S13" s="38" t="str">
        <f t="shared" si="2"/>
        <v>III</v>
      </c>
      <c r="T13" s="72" t="str">
        <f t="shared" ref="T13" si="4">IF(S13="I","NO ACEPTABLE",(IF(S13="II","ACEPTABLE CON CONTROL ESPECIFICO",(IF(S13="III","MEJORABLE","ACEPTABLE")))))</f>
        <v>MEJORABLE</v>
      </c>
      <c r="U13" s="38">
        <v>4</v>
      </c>
      <c r="V13" s="40">
        <v>4</v>
      </c>
      <c r="W13" s="38">
        <v>0</v>
      </c>
      <c r="X13" s="40">
        <f t="shared" si="3"/>
        <v>8</v>
      </c>
      <c r="Y13" s="38" t="s">
        <v>85</v>
      </c>
      <c r="Z13" s="40" t="s">
        <v>39</v>
      </c>
      <c r="AA13" s="38" t="s">
        <v>78</v>
      </c>
      <c r="AB13" s="40" t="s">
        <v>86</v>
      </c>
      <c r="AC13" s="38" t="s">
        <v>78</v>
      </c>
      <c r="AD13" s="40" t="s">
        <v>153</v>
      </c>
      <c r="AE13" s="38" t="s">
        <v>78</v>
      </c>
      <c r="AF13" s="40" t="s">
        <v>78</v>
      </c>
      <c r="AG13" s="38" t="s">
        <v>89</v>
      </c>
      <c r="AH13" s="40" t="s">
        <v>150</v>
      </c>
      <c r="AI13" s="42">
        <v>42317</v>
      </c>
      <c r="AJ13" s="20" t="s">
        <v>68</v>
      </c>
      <c r="AK13" s="22" t="s">
        <v>42</v>
      </c>
      <c r="AL13" s="81">
        <v>6</v>
      </c>
      <c r="AM13" s="81">
        <v>3</v>
      </c>
      <c r="AN13" s="81">
        <v>60</v>
      </c>
    </row>
    <row r="14" spans="1:74" s="11" customFormat="1" ht="94.5" customHeight="1" thickBot="1" x14ac:dyDescent="0.3">
      <c r="A14" s="168"/>
      <c r="B14" s="165"/>
      <c r="C14" s="161" t="s">
        <v>148</v>
      </c>
      <c r="D14" s="172" t="s">
        <v>100</v>
      </c>
      <c r="E14" s="38" t="s">
        <v>120</v>
      </c>
      <c r="F14" s="113" t="s">
        <v>39</v>
      </c>
      <c r="G14" s="151" t="s">
        <v>64</v>
      </c>
      <c r="H14" s="153" t="s">
        <v>67</v>
      </c>
      <c r="I14" s="155" t="s">
        <v>94</v>
      </c>
      <c r="J14" s="113" t="s">
        <v>92</v>
      </c>
      <c r="K14" s="151" t="s">
        <v>78</v>
      </c>
      <c r="L14" s="113" t="s">
        <v>169</v>
      </c>
      <c r="M14" s="155">
        <v>2</v>
      </c>
      <c r="N14" s="113">
        <v>3</v>
      </c>
      <c r="O14" s="155">
        <f>M14*N14</f>
        <v>6</v>
      </c>
      <c r="P14" s="113" t="str">
        <f>IF(O14&lt;6,"BAJO",(IF(O14&lt;10,"MEDIO",(IF(O14&lt;24,"ALTO","MUY ALTO")))))</f>
        <v>MEDIO</v>
      </c>
      <c r="Q14" s="155">
        <v>10</v>
      </c>
      <c r="R14" s="113">
        <f>O14*Q14</f>
        <v>60</v>
      </c>
      <c r="S14" s="113" t="str">
        <f>IF(R14&lt;40,"IV",(IF(R14&lt;150,"III",(IF(R14&lt;600,"II","I")))))</f>
        <v>III</v>
      </c>
      <c r="T14" s="155" t="str">
        <f>IF(S14="I","NO ACEPTABLE",(IF(S14="II","ACEPTABLE CON CONTROL ESPECIFICO",(IF(S14="III","MEJORABLE","ACEPTABLE")))))</f>
        <v>MEJORABLE</v>
      </c>
      <c r="U14" s="113">
        <v>2</v>
      </c>
      <c r="V14" s="155">
        <v>0</v>
      </c>
      <c r="W14" s="113">
        <v>0</v>
      </c>
      <c r="X14" s="155">
        <f>U14+V14+W14</f>
        <v>2</v>
      </c>
      <c r="Y14" s="113" t="s">
        <v>93</v>
      </c>
      <c r="Z14" s="155" t="s">
        <v>39</v>
      </c>
      <c r="AA14" s="113" t="s">
        <v>78</v>
      </c>
      <c r="AB14" s="155" t="s">
        <v>78</v>
      </c>
      <c r="AC14" s="113" t="s">
        <v>78</v>
      </c>
      <c r="AD14" s="157" t="s">
        <v>155</v>
      </c>
      <c r="AE14" s="113" t="s">
        <v>78</v>
      </c>
      <c r="AF14" s="113" t="s">
        <v>78</v>
      </c>
      <c r="AG14" s="113" t="s">
        <v>89</v>
      </c>
      <c r="AH14" s="157" t="s">
        <v>150</v>
      </c>
      <c r="AI14" s="159">
        <v>42320</v>
      </c>
      <c r="AJ14" s="43"/>
      <c r="AK14" s="23" t="s">
        <v>43</v>
      </c>
      <c r="AN14" s="81">
        <v>100</v>
      </c>
    </row>
    <row r="15" spans="1:74" s="11" customFormat="1" ht="71.25" customHeight="1" thickBot="1" x14ac:dyDescent="0.3">
      <c r="A15" s="168"/>
      <c r="B15" s="165"/>
      <c r="C15" s="162"/>
      <c r="D15" s="173"/>
      <c r="E15" s="37" t="s">
        <v>149</v>
      </c>
      <c r="F15" s="114"/>
      <c r="G15" s="152"/>
      <c r="H15" s="154"/>
      <c r="I15" s="156"/>
      <c r="J15" s="114"/>
      <c r="K15" s="152"/>
      <c r="L15" s="114"/>
      <c r="M15" s="156"/>
      <c r="N15" s="114"/>
      <c r="O15" s="156"/>
      <c r="P15" s="114"/>
      <c r="Q15" s="156"/>
      <c r="R15" s="114"/>
      <c r="S15" s="114"/>
      <c r="T15" s="156"/>
      <c r="U15" s="114"/>
      <c r="V15" s="156"/>
      <c r="W15" s="114"/>
      <c r="X15" s="156"/>
      <c r="Y15" s="114"/>
      <c r="Z15" s="156"/>
      <c r="AA15" s="114"/>
      <c r="AB15" s="156"/>
      <c r="AC15" s="114"/>
      <c r="AD15" s="158"/>
      <c r="AE15" s="114"/>
      <c r="AF15" s="114"/>
      <c r="AG15" s="114"/>
      <c r="AH15" s="158"/>
      <c r="AI15" s="160"/>
      <c r="AJ15" s="20"/>
      <c r="AK15" s="16" t="s">
        <v>44</v>
      </c>
    </row>
    <row r="16" spans="1:74" s="11" customFormat="1" ht="93" customHeight="1" thickBot="1" x14ac:dyDescent="0.3">
      <c r="A16" s="168"/>
      <c r="B16" s="165"/>
      <c r="C16" s="162"/>
      <c r="D16" s="170" t="s">
        <v>162</v>
      </c>
      <c r="E16" s="38" t="s">
        <v>119</v>
      </c>
      <c r="F16" s="37" t="s">
        <v>39</v>
      </c>
      <c r="G16" s="38" t="s">
        <v>49</v>
      </c>
      <c r="H16" s="39" t="s">
        <v>69</v>
      </c>
      <c r="I16" s="38" t="s">
        <v>106</v>
      </c>
      <c r="J16" s="40" t="s">
        <v>78</v>
      </c>
      <c r="K16" s="38" t="s">
        <v>78</v>
      </c>
      <c r="L16" s="38" t="s">
        <v>169</v>
      </c>
      <c r="M16" s="70"/>
      <c r="N16" s="38">
        <v>2</v>
      </c>
      <c r="O16" s="40">
        <f t="shared" ref="O16:O17" si="5">M16*N16</f>
        <v>0</v>
      </c>
      <c r="P16" s="38" t="str">
        <f t="shared" ref="P16:P17" si="6">IF(O16&lt;6,"BAJO",(IF(O16&lt;10,"MEDIO",(IF(O16&lt;24,"ALTO","MUY ALTO")))))</f>
        <v>BAJO</v>
      </c>
      <c r="Q16" s="40">
        <v>10</v>
      </c>
      <c r="R16" s="38">
        <f t="shared" ref="R16:R17" si="7">O16*Q16</f>
        <v>0</v>
      </c>
      <c r="S16" s="40" t="str">
        <f t="shared" ref="S16:S17" si="8">IF(R16&lt;40,"IV",(IF(R16&lt;150,"III",(IF(R16&lt;600,"II","I")))))</f>
        <v>IV</v>
      </c>
      <c r="T16" s="38" t="str">
        <f>IF(S16="I","NO ACEPTABLE",(IF(S16="II","ACEPTABLE CON CONTROL ESPECIFICO",(IF(S16="III","MEJORABLE","ACEPTABLE")))))</f>
        <v>ACEPTABLE</v>
      </c>
      <c r="U16" s="40">
        <v>2</v>
      </c>
      <c r="V16" s="38">
        <v>0</v>
      </c>
      <c r="W16" s="40">
        <v>0</v>
      </c>
      <c r="X16" s="38">
        <f t="shared" ref="X16:X17" si="9">U16+V16+W16</f>
        <v>2</v>
      </c>
      <c r="Y16" s="40" t="s">
        <v>107</v>
      </c>
      <c r="Z16" s="38" t="s">
        <v>39</v>
      </c>
      <c r="AA16" s="40" t="s">
        <v>78</v>
      </c>
      <c r="AB16" s="38" t="s">
        <v>78</v>
      </c>
      <c r="AC16" s="40" t="s">
        <v>78</v>
      </c>
      <c r="AD16" s="38" t="s">
        <v>156</v>
      </c>
      <c r="AE16" s="40" t="s">
        <v>78</v>
      </c>
      <c r="AF16" s="38" t="s">
        <v>78</v>
      </c>
      <c r="AG16" s="40" t="s">
        <v>109</v>
      </c>
      <c r="AH16" s="38" t="s">
        <v>150</v>
      </c>
      <c r="AI16" s="42">
        <v>42320</v>
      </c>
      <c r="AJ16" s="43"/>
      <c r="AK16" s="23" t="s">
        <v>52</v>
      </c>
    </row>
    <row r="17" spans="1:37" s="11" customFormat="1" ht="96" customHeight="1" thickBot="1" x14ac:dyDescent="0.3">
      <c r="A17" s="168"/>
      <c r="B17" s="166"/>
      <c r="C17" s="162"/>
      <c r="D17" s="171"/>
      <c r="E17" s="46" t="s">
        <v>161</v>
      </c>
      <c r="F17" s="37" t="s">
        <v>39</v>
      </c>
      <c r="G17" s="46" t="s">
        <v>59</v>
      </c>
      <c r="H17" s="18" t="s">
        <v>69</v>
      </c>
      <c r="I17" s="46" t="s">
        <v>106</v>
      </c>
      <c r="J17" s="75" t="s">
        <v>78</v>
      </c>
      <c r="K17" s="46" t="s">
        <v>78</v>
      </c>
      <c r="L17" s="38" t="s">
        <v>169</v>
      </c>
      <c r="M17" s="70"/>
      <c r="N17" s="46">
        <v>2</v>
      </c>
      <c r="O17" s="75">
        <f t="shared" si="5"/>
        <v>0</v>
      </c>
      <c r="P17" s="46" t="str">
        <f t="shared" si="6"/>
        <v>BAJO</v>
      </c>
      <c r="Q17" s="75">
        <v>10</v>
      </c>
      <c r="R17" s="46">
        <f t="shared" si="7"/>
        <v>0</v>
      </c>
      <c r="S17" s="75" t="str">
        <f t="shared" si="8"/>
        <v>IV</v>
      </c>
      <c r="T17" s="38" t="str">
        <f>IF(S17="I","NO ACEPTABLE",(IF(S17="II","ACEPTABLE CON CONTROL ESPECIFICO",(IF(S17="III","MEJORABLE","ACEPTABLE")))))</f>
        <v>ACEPTABLE</v>
      </c>
      <c r="U17" s="75">
        <v>2</v>
      </c>
      <c r="V17" s="46">
        <v>0</v>
      </c>
      <c r="W17" s="75">
        <v>0</v>
      </c>
      <c r="X17" s="46">
        <f t="shared" si="9"/>
        <v>2</v>
      </c>
      <c r="Y17" s="75" t="s">
        <v>107</v>
      </c>
      <c r="Z17" s="46" t="s">
        <v>39</v>
      </c>
      <c r="AA17" s="75" t="s">
        <v>78</v>
      </c>
      <c r="AB17" s="46" t="s">
        <v>78</v>
      </c>
      <c r="AC17" s="75" t="s">
        <v>78</v>
      </c>
      <c r="AD17" s="46" t="s">
        <v>156</v>
      </c>
      <c r="AE17" s="75" t="s">
        <v>78</v>
      </c>
      <c r="AF17" s="46" t="s">
        <v>78</v>
      </c>
      <c r="AG17" s="75" t="s">
        <v>109</v>
      </c>
      <c r="AH17" s="46" t="s">
        <v>150</v>
      </c>
      <c r="AI17" s="77">
        <v>42320</v>
      </c>
      <c r="AJ17" s="17"/>
      <c r="AK17" s="23" t="s">
        <v>57</v>
      </c>
    </row>
    <row r="18" spans="1:37" s="11" customFormat="1" ht="89.25" customHeight="1" thickBot="1" x14ac:dyDescent="0.3">
      <c r="A18" s="168"/>
      <c r="B18" s="161" t="s">
        <v>208</v>
      </c>
      <c r="C18" s="162"/>
      <c r="D18" s="161" t="s">
        <v>205</v>
      </c>
      <c r="E18" s="157" t="s">
        <v>206</v>
      </c>
      <c r="F18" s="37" t="s">
        <v>39</v>
      </c>
      <c r="G18" s="38" t="s">
        <v>50</v>
      </c>
      <c r="H18" s="39" t="s">
        <v>71</v>
      </c>
      <c r="I18" s="38" t="s">
        <v>112</v>
      </c>
      <c r="J18" s="38" t="s">
        <v>78</v>
      </c>
      <c r="K18" s="40" t="s">
        <v>78</v>
      </c>
      <c r="L18" s="38" t="s">
        <v>169</v>
      </c>
      <c r="M18" s="70">
        <v>2</v>
      </c>
      <c r="N18" s="38">
        <v>2</v>
      </c>
      <c r="O18" s="40">
        <f t="shared" ref="O18" si="10">M18*N18</f>
        <v>4</v>
      </c>
      <c r="P18" s="38" t="str">
        <f t="shared" ref="P18" si="11">IF(O18&lt;6,"BAJO",(IF(O18&lt;10,"MEDIO",(IF(O18&lt;24,"ALTO","MUY ALTO")))))</f>
        <v>BAJO</v>
      </c>
      <c r="Q18" s="40">
        <v>100</v>
      </c>
      <c r="R18" s="38">
        <f t="shared" ref="R18" si="12">O18*Q18</f>
        <v>400</v>
      </c>
      <c r="S18" s="40" t="str">
        <f t="shared" ref="S18" si="13">IF(R18&lt;40,"IV",(IF(R18&lt;150,"III",(IF(R18&lt;600,"II","I")))))</f>
        <v>II</v>
      </c>
      <c r="T18" s="38" t="str">
        <f t="shared" ref="T18:T20" si="14">IF(S18="I","NO ACEPTABLE",(IF(S18="II","ACEPTABLE CON CONTROL ESPECIFICO",(IF(S18="III","MEJORABLE","ACEPTABLE")))))</f>
        <v>ACEPTABLE CON CONTROL ESPECIFICO</v>
      </c>
      <c r="U18" s="40">
        <v>1</v>
      </c>
      <c r="V18" s="38">
        <v>4</v>
      </c>
      <c r="W18" s="38">
        <v>0</v>
      </c>
      <c r="X18" s="38">
        <f t="shared" ref="X18" si="15">U18+V18+W18</f>
        <v>5</v>
      </c>
      <c r="Y18" s="40" t="s">
        <v>96</v>
      </c>
      <c r="Z18" s="38" t="s">
        <v>39</v>
      </c>
      <c r="AA18" s="40" t="s">
        <v>78</v>
      </c>
      <c r="AB18" s="38" t="s">
        <v>78</v>
      </c>
      <c r="AC18" s="40" t="s">
        <v>78</v>
      </c>
      <c r="AD18" s="38" t="s">
        <v>160</v>
      </c>
      <c r="AE18" s="40" t="s">
        <v>78</v>
      </c>
      <c r="AF18" s="38" t="s">
        <v>78</v>
      </c>
      <c r="AG18" s="40" t="s">
        <v>114</v>
      </c>
      <c r="AH18" s="38" t="s">
        <v>150</v>
      </c>
      <c r="AI18" s="42">
        <v>42244</v>
      </c>
      <c r="AJ18" s="75"/>
      <c r="AK18" s="23" t="s">
        <v>45</v>
      </c>
    </row>
    <row r="19" spans="1:37" s="11" customFormat="1" ht="78.75" customHeight="1" thickBot="1" x14ac:dyDescent="0.3">
      <c r="A19" s="168"/>
      <c r="B19" s="162"/>
      <c r="C19" s="162"/>
      <c r="D19" s="162"/>
      <c r="E19" s="158"/>
      <c r="F19" s="73" t="s">
        <v>39</v>
      </c>
      <c r="G19" s="83" t="s">
        <v>111</v>
      </c>
      <c r="H19" s="24" t="s">
        <v>71</v>
      </c>
      <c r="I19" s="38" t="s">
        <v>95</v>
      </c>
      <c r="J19" s="38" t="s">
        <v>78</v>
      </c>
      <c r="K19" s="38" t="s">
        <v>78</v>
      </c>
      <c r="L19" s="38" t="s">
        <v>169</v>
      </c>
      <c r="M19" s="38">
        <v>2</v>
      </c>
      <c r="N19" s="38">
        <v>2</v>
      </c>
      <c r="O19" s="83">
        <f>M19*N19</f>
        <v>4</v>
      </c>
      <c r="P19" s="83" t="str">
        <f>IF(O19&lt;6,"BAJO",(IF(O19&lt;10,"MEDIO",(IF(O19&lt;24,"ALTO","MUY ALTO")))))</f>
        <v>BAJO</v>
      </c>
      <c r="Q19" s="83">
        <v>100</v>
      </c>
      <c r="R19" s="83">
        <f>O19*Q19</f>
        <v>400</v>
      </c>
      <c r="S19" s="83" t="str">
        <f>IF(R19&lt;40,"IV",(IF(R19&lt;150,"III",(IF(R19&lt;600,"II","I")))))</f>
        <v>II</v>
      </c>
      <c r="T19" s="38" t="str">
        <f t="shared" si="14"/>
        <v>ACEPTABLE CON CONTROL ESPECIFICO</v>
      </c>
      <c r="U19" s="83">
        <v>1</v>
      </c>
      <c r="V19" s="83">
        <v>4</v>
      </c>
      <c r="W19" s="83">
        <v>0</v>
      </c>
      <c r="X19" s="83">
        <f>U19+V19+W19</f>
        <v>5</v>
      </c>
      <c r="Y19" s="83" t="s">
        <v>96</v>
      </c>
      <c r="Z19" s="38" t="s">
        <v>39</v>
      </c>
      <c r="AA19" s="38" t="s">
        <v>78</v>
      </c>
      <c r="AB19" s="38" t="s">
        <v>78</v>
      </c>
      <c r="AC19" s="38" t="s">
        <v>78</v>
      </c>
      <c r="AD19" s="83" t="s">
        <v>207</v>
      </c>
      <c r="AE19" s="38" t="s">
        <v>78</v>
      </c>
      <c r="AF19" s="38" t="s">
        <v>78</v>
      </c>
      <c r="AG19" s="83" t="s">
        <v>115</v>
      </c>
      <c r="AH19" s="38" t="s">
        <v>150</v>
      </c>
      <c r="AI19" s="42">
        <v>42244</v>
      </c>
      <c r="AJ19" s="75"/>
      <c r="AK19" s="23" t="s">
        <v>49</v>
      </c>
    </row>
    <row r="20" spans="1:37" ht="60.75" customHeight="1" thickBot="1" x14ac:dyDescent="0.3">
      <c r="A20" s="169"/>
      <c r="B20" s="163"/>
      <c r="C20" s="163"/>
      <c r="D20" s="163"/>
      <c r="E20" s="82" t="s">
        <v>209</v>
      </c>
      <c r="F20" s="88" t="s">
        <v>39</v>
      </c>
      <c r="G20" s="38" t="s">
        <v>47</v>
      </c>
      <c r="H20" s="24" t="s">
        <v>71</v>
      </c>
      <c r="I20" s="38" t="s">
        <v>129</v>
      </c>
      <c r="J20" s="38" t="s">
        <v>78</v>
      </c>
      <c r="K20" s="38" t="s">
        <v>78</v>
      </c>
      <c r="L20" s="38" t="s">
        <v>169</v>
      </c>
      <c r="M20" s="38">
        <v>2</v>
      </c>
      <c r="N20" s="46">
        <v>2</v>
      </c>
      <c r="O20" s="38">
        <f>M20*N20</f>
        <v>4</v>
      </c>
      <c r="P20" s="38" t="str">
        <f t="shared" ref="P20" si="16">IF(O20&lt;6,"BAJO",(IF(O20&lt;10,"MEDIO",(IF(O20&lt;24,"ALTO","MUY ALTO")))))</f>
        <v>BAJO</v>
      </c>
      <c r="Q20" s="38">
        <v>25</v>
      </c>
      <c r="R20" s="38">
        <f t="shared" ref="R20" si="17">O20*Q20</f>
        <v>100</v>
      </c>
      <c r="S20" s="38" t="str">
        <f t="shared" ref="S20" si="18">IF(R20&lt;40,"IV",(IF(R20&lt;150,"III",(IF(R20&lt;600,"II","I")))))</f>
        <v>III</v>
      </c>
      <c r="T20" s="40" t="str">
        <f t="shared" si="14"/>
        <v>MEJORABLE</v>
      </c>
      <c r="U20" s="38">
        <v>1</v>
      </c>
      <c r="V20" s="40">
        <v>0</v>
      </c>
      <c r="W20" s="38">
        <v>0</v>
      </c>
      <c r="X20" s="38">
        <f t="shared" ref="X20" si="19">U20+V20+W20</f>
        <v>1</v>
      </c>
      <c r="Y20" s="38" t="s">
        <v>129</v>
      </c>
      <c r="Z20" s="38" t="s">
        <v>39</v>
      </c>
      <c r="AA20" s="38" t="s">
        <v>78</v>
      </c>
      <c r="AB20" s="38" t="s">
        <v>122</v>
      </c>
      <c r="AC20" s="38" t="s">
        <v>78</v>
      </c>
      <c r="AD20" s="38" t="s">
        <v>154</v>
      </c>
      <c r="AE20" s="38" t="s">
        <v>78</v>
      </c>
      <c r="AF20" s="38" t="s">
        <v>78</v>
      </c>
      <c r="AG20" s="38" t="s">
        <v>123</v>
      </c>
      <c r="AH20" s="38" t="s">
        <v>150</v>
      </c>
      <c r="AI20" s="42">
        <v>42273</v>
      </c>
    </row>
  </sheetData>
  <autoFilter ref="A8:AK19" xr:uid="{00000000-0009-0000-0000-000000000000}">
    <filterColumn colId="6" showButton="0"/>
    <filterColumn colId="9" showButton="0"/>
    <filterColumn colId="10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20" showButton="0"/>
    <filterColumn colId="21" showButton="0"/>
    <filterColumn colId="22" showButton="0"/>
    <filterColumn colId="23" showButton="0"/>
    <filterColumn colId="24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</autoFilter>
  <mergeCells count="66">
    <mergeCell ref="D18:D20"/>
    <mergeCell ref="B11:B17"/>
    <mergeCell ref="E18:E19"/>
    <mergeCell ref="A11:A20"/>
    <mergeCell ref="B18:B20"/>
    <mergeCell ref="C14:C20"/>
    <mergeCell ref="D16:D17"/>
    <mergeCell ref="C11:C13"/>
    <mergeCell ref="D11:D12"/>
    <mergeCell ref="D14:D15"/>
    <mergeCell ref="AE14:AE15"/>
    <mergeCell ref="AF14:AF15"/>
    <mergeCell ref="AG14:AG15"/>
    <mergeCell ref="AH14:AH15"/>
    <mergeCell ref="AI14:AI15"/>
    <mergeCell ref="AD14:AD15"/>
    <mergeCell ref="S14:S15"/>
    <mergeCell ref="T14:T15"/>
    <mergeCell ref="U14:U15"/>
    <mergeCell ref="V14:V15"/>
    <mergeCell ref="W14:W15"/>
    <mergeCell ref="X14:X15"/>
    <mergeCell ref="Y14:Y15"/>
    <mergeCell ref="Z14:Z15"/>
    <mergeCell ref="AA14:AA15"/>
    <mergeCell ref="AB14:AB15"/>
    <mergeCell ref="AC14:AC15"/>
    <mergeCell ref="M14:M15"/>
    <mergeCell ref="N14:N15"/>
    <mergeCell ref="O14:O15"/>
    <mergeCell ref="P14:P15"/>
    <mergeCell ref="Q14:Q15"/>
    <mergeCell ref="H14:H15"/>
    <mergeCell ref="I14:I15"/>
    <mergeCell ref="J14:J15"/>
    <mergeCell ref="K14:K15"/>
    <mergeCell ref="L14:L15"/>
    <mergeCell ref="F14:F15"/>
    <mergeCell ref="AA8:AG9"/>
    <mergeCell ref="AH8:AH10"/>
    <mergeCell ref="AI8:AI10"/>
    <mergeCell ref="U9:X9"/>
    <mergeCell ref="Y9:Y10"/>
    <mergeCell ref="Z9:Z10"/>
    <mergeCell ref="G8:H9"/>
    <mergeCell ref="I8:I10"/>
    <mergeCell ref="J8:L9"/>
    <mergeCell ref="M8:S9"/>
    <mergeCell ref="T8:T9"/>
    <mergeCell ref="U8:Z8"/>
    <mergeCell ref="F8:F10"/>
    <mergeCell ref="R14:R15"/>
    <mergeCell ref="G14:G15"/>
    <mergeCell ref="A8:A10"/>
    <mergeCell ref="B8:B10"/>
    <mergeCell ref="C8:C10"/>
    <mergeCell ref="D8:D10"/>
    <mergeCell ref="E8:E10"/>
    <mergeCell ref="A1:F3"/>
    <mergeCell ref="G1:AI3"/>
    <mergeCell ref="A5:F5"/>
    <mergeCell ref="G5:AG5"/>
    <mergeCell ref="A6:F6"/>
    <mergeCell ref="G6:S6"/>
    <mergeCell ref="T6:Y6"/>
    <mergeCell ref="Z6:AG6"/>
  </mergeCells>
  <conditionalFormatting sqref="S11:S13 S16:S17">
    <cfRule type="containsText" dxfId="200" priority="84" operator="containsText" text="IV">
      <formula>NOT(ISERROR(SEARCH("IV",S11)))</formula>
    </cfRule>
    <cfRule type="containsText" dxfId="199" priority="85" operator="containsText" text="III">
      <formula>NOT(ISERROR(SEARCH("III",S11)))</formula>
    </cfRule>
    <cfRule type="containsText" dxfId="198" priority="86" operator="containsText" text="II">
      <formula>NOT(ISERROR(SEARCH("II",S11)))</formula>
    </cfRule>
    <cfRule type="containsText" dxfId="197" priority="87" operator="containsText" text="I">
      <formula>NOT(ISERROR(SEARCH("I",S11)))</formula>
    </cfRule>
  </conditionalFormatting>
  <conditionalFormatting sqref="S14">
    <cfRule type="containsText" dxfId="196" priority="76" operator="containsText" text="IV">
      <formula>NOT(ISERROR(SEARCH("IV",S14)))</formula>
    </cfRule>
    <cfRule type="containsText" dxfId="195" priority="77" operator="containsText" text="III">
      <formula>NOT(ISERROR(SEARCH("III",S14)))</formula>
    </cfRule>
    <cfRule type="containsText" dxfId="194" priority="78" operator="containsText" text="II">
      <formula>NOT(ISERROR(SEARCH("II",S14)))</formula>
    </cfRule>
    <cfRule type="containsText" dxfId="193" priority="79" operator="containsText" text="I">
      <formula>NOT(ISERROR(SEARCH("I",S14)))</formula>
    </cfRule>
  </conditionalFormatting>
  <conditionalFormatting sqref="T14">
    <cfRule type="endsWith" dxfId="192" priority="73" operator="endsWith" text="NO ACEPTABLE">
      <formula>RIGHT(T14,LEN("NO ACEPTABLE"))="NO ACEPTABLE"</formula>
    </cfRule>
    <cfRule type="endsWith" dxfId="191" priority="74" operator="endsWith" text="ACEPTABLE">
      <formula>RIGHT(T14,LEN("ACEPTABLE"))="ACEPTABLE"</formula>
    </cfRule>
    <cfRule type="endsWith" dxfId="190" priority="75" operator="endsWith" text="CONTROL ESPECIFICO">
      <formula>RIGHT(T14,LEN("CONTROL ESPECIFICO"))="CONTROL ESPECIFICO"</formula>
    </cfRule>
  </conditionalFormatting>
  <conditionalFormatting sqref="S18">
    <cfRule type="containsText" dxfId="189" priority="69" operator="containsText" text="IV">
      <formula>NOT(ISERROR(SEARCH("IV",S18)))</formula>
    </cfRule>
    <cfRule type="containsText" dxfId="188" priority="70" operator="containsText" text="III">
      <formula>NOT(ISERROR(SEARCH("III",S18)))</formula>
    </cfRule>
    <cfRule type="containsText" dxfId="187" priority="71" operator="containsText" text="II">
      <formula>NOT(ISERROR(SEARCH("II",S18)))</formula>
    </cfRule>
    <cfRule type="containsText" dxfId="186" priority="72" operator="containsText" text="I">
      <formula>NOT(ISERROR(SEARCH("I",S18)))</formula>
    </cfRule>
  </conditionalFormatting>
  <conditionalFormatting sqref="S19">
    <cfRule type="containsText" dxfId="185" priority="57" operator="containsText" text="IV">
      <formula>NOT(ISERROR(SEARCH("IV",S19)))</formula>
    </cfRule>
    <cfRule type="containsText" dxfId="184" priority="58" operator="containsText" text="III">
      <formula>NOT(ISERROR(SEARCH("III",S19)))</formula>
    </cfRule>
    <cfRule type="containsText" dxfId="183" priority="59" operator="containsText" text="II">
      <formula>NOT(ISERROR(SEARCH("II",S19)))</formula>
    </cfRule>
    <cfRule type="containsText" dxfId="182" priority="60" operator="containsText" text="I">
      <formula>NOT(ISERROR(SEARCH("I",S19)))</formula>
    </cfRule>
  </conditionalFormatting>
  <conditionalFormatting sqref="T14:T15">
    <cfRule type="containsText" dxfId="181" priority="56" operator="containsText" text="MEJORABLE">
      <formula>NOT(ISERROR(SEARCH("MEJORABLE",T14)))</formula>
    </cfRule>
  </conditionalFormatting>
  <conditionalFormatting sqref="T11">
    <cfRule type="endsWith" dxfId="180" priority="50" operator="endsWith" text="NO ACEPTABLE">
      <formula>RIGHT(T11,LEN("NO ACEPTABLE"))="NO ACEPTABLE"</formula>
    </cfRule>
    <cfRule type="endsWith" dxfId="179" priority="51" operator="endsWith" text="ACEPTABLE">
      <formula>RIGHT(T11,LEN("ACEPTABLE"))="ACEPTABLE"</formula>
    </cfRule>
    <cfRule type="endsWith" dxfId="178" priority="52" operator="endsWith" text="CONTROL ESPECIFICO">
      <formula>RIGHT(T11,LEN("CONTROL ESPECIFICO"))="CONTROL ESPECIFICO"</formula>
    </cfRule>
  </conditionalFormatting>
  <conditionalFormatting sqref="T11:T12">
    <cfRule type="containsText" dxfId="177" priority="49" operator="containsText" text="MEJORABLE">
      <formula>NOT(ISERROR(SEARCH("MEJORABLE",T11)))</formula>
    </cfRule>
  </conditionalFormatting>
  <conditionalFormatting sqref="T12">
    <cfRule type="endsWith" dxfId="176" priority="46" operator="endsWith" text="NO ACEPTABLE">
      <formula>RIGHT(T12,LEN("NO ACEPTABLE"))="NO ACEPTABLE"</formula>
    </cfRule>
    <cfRule type="endsWith" dxfId="175" priority="47" operator="endsWith" text="ACEPTABLE">
      <formula>RIGHT(T12,LEN("ACEPTABLE"))="ACEPTABLE"</formula>
    </cfRule>
    <cfRule type="endsWith" dxfId="174" priority="48" operator="endsWith" text="CONTROL ESPECIFICO">
      <formula>RIGHT(T12,LEN("CONTROL ESPECIFICO"))="CONTROL ESPECIFICO"</formula>
    </cfRule>
  </conditionalFormatting>
  <conditionalFormatting sqref="T13">
    <cfRule type="endsWith" dxfId="173" priority="43" operator="endsWith" text="NO ACEPTABLE">
      <formula>RIGHT(T13,LEN("NO ACEPTABLE"))="NO ACEPTABLE"</formula>
    </cfRule>
    <cfRule type="endsWith" dxfId="172" priority="44" operator="endsWith" text="ACEPTABLE">
      <formula>RIGHT(T13,LEN("ACEPTABLE"))="ACEPTABLE"</formula>
    </cfRule>
    <cfRule type="endsWith" dxfId="171" priority="45" operator="endsWith" text="CONTROL ESPECIFICO">
      <formula>RIGHT(T13,LEN("CONTROL ESPECIFICO"))="CONTROL ESPECIFICO"</formula>
    </cfRule>
  </conditionalFormatting>
  <conditionalFormatting sqref="T13">
    <cfRule type="containsText" dxfId="170" priority="42" operator="containsText" text="MEJORABLE">
      <formula>NOT(ISERROR(SEARCH("MEJORABLE",T13)))</formula>
    </cfRule>
  </conditionalFormatting>
  <conditionalFormatting sqref="T18">
    <cfRule type="endsWith" dxfId="169" priority="23" operator="endsWith" text="NO ACEPTABLE">
      <formula>RIGHT(T18,LEN("NO ACEPTABLE"))="NO ACEPTABLE"</formula>
    </cfRule>
    <cfRule type="endsWith" dxfId="168" priority="24" operator="endsWith" text="ACEPTABLE">
      <formula>RIGHT(T18,LEN("ACEPTABLE"))="ACEPTABLE"</formula>
    </cfRule>
    <cfRule type="endsWith" dxfId="167" priority="25" operator="endsWith" text="CONTROL ESPECIFICO">
      <formula>RIGHT(T18,LEN("CONTROL ESPECIFICO"))="CONTROL ESPECIFICO"</formula>
    </cfRule>
  </conditionalFormatting>
  <conditionalFormatting sqref="T18">
    <cfRule type="containsText" dxfId="166" priority="22" operator="containsText" text="MEJORABLE">
      <formula>NOT(ISERROR(SEARCH("MEJORABLE",T18)))</formula>
    </cfRule>
  </conditionalFormatting>
  <conditionalFormatting sqref="T19">
    <cfRule type="containsText" dxfId="165" priority="17" operator="containsText" text="MEJORABLE">
      <formula>NOT(ISERROR(SEARCH("MEJORABLE",T19)))</formula>
    </cfRule>
  </conditionalFormatting>
  <conditionalFormatting sqref="T19">
    <cfRule type="endsWith" dxfId="164" priority="18" operator="endsWith" text="NO ACEPTABLE">
      <formula>RIGHT(T19,LEN("NO ACEPTABLE"))="NO ACEPTABLE"</formula>
    </cfRule>
    <cfRule type="endsWith" dxfId="163" priority="19" operator="endsWith" text="ACEPTABLE">
      <formula>RIGHT(T19,LEN("ACEPTABLE"))="ACEPTABLE"</formula>
    </cfRule>
    <cfRule type="endsWith" dxfId="162" priority="20" operator="endsWith" text="CONTROL ESPECIFICO">
      <formula>RIGHT(T19,LEN("CONTROL ESPECIFICO"))="CONTROL ESPECIFICO"</formula>
    </cfRule>
  </conditionalFormatting>
  <conditionalFormatting sqref="T16">
    <cfRule type="endsWith" dxfId="161" priority="14" operator="endsWith" text="NO ACEPTABLE">
      <formula>RIGHT(T16,LEN("NO ACEPTABLE"))="NO ACEPTABLE"</formula>
    </cfRule>
    <cfRule type="endsWith" dxfId="160" priority="15" operator="endsWith" text="ACEPTABLE">
      <formula>RIGHT(T16,LEN("ACEPTABLE"))="ACEPTABLE"</formula>
    </cfRule>
    <cfRule type="endsWith" dxfId="159" priority="16" operator="endsWith" text="CONTROL ESPECIFICO">
      <formula>RIGHT(T16,LEN("CONTROL ESPECIFICO"))="CONTROL ESPECIFICO"</formula>
    </cfRule>
  </conditionalFormatting>
  <conditionalFormatting sqref="T16">
    <cfRule type="containsText" dxfId="158" priority="13" operator="containsText" text="MEJORABLE">
      <formula>NOT(ISERROR(SEARCH("MEJORABLE",T16)))</formula>
    </cfRule>
  </conditionalFormatting>
  <conditionalFormatting sqref="T17">
    <cfRule type="endsWith" dxfId="157" priority="10" operator="endsWith" text="NO ACEPTABLE">
      <formula>RIGHT(T17,LEN("NO ACEPTABLE"))="NO ACEPTABLE"</formula>
    </cfRule>
    <cfRule type="endsWith" dxfId="156" priority="11" operator="endsWith" text="ACEPTABLE">
      <formula>RIGHT(T17,LEN("ACEPTABLE"))="ACEPTABLE"</formula>
    </cfRule>
    <cfRule type="endsWith" dxfId="155" priority="12" operator="endsWith" text="CONTROL ESPECIFICO">
      <formula>RIGHT(T17,LEN("CONTROL ESPECIFICO"))="CONTROL ESPECIFICO"</formula>
    </cfRule>
  </conditionalFormatting>
  <conditionalFormatting sqref="T17">
    <cfRule type="containsText" dxfId="154" priority="9" operator="containsText" text="MEJORABLE">
      <formula>NOT(ISERROR(SEARCH("MEJORABLE",T17)))</formula>
    </cfRule>
  </conditionalFormatting>
  <conditionalFormatting sqref="S20">
    <cfRule type="containsText" dxfId="153" priority="5" operator="containsText" text="IV">
      <formula>NOT(ISERROR(SEARCH("IV",S20)))</formula>
    </cfRule>
    <cfRule type="containsText" dxfId="152" priority="6" operator="containsText" text="III">
      <formula>NOT(ISERROR(SEARCH("III",S20)))</formula>
    </cfRule>
    <cfRule type="containsText" dxfId="151" priority="7" operator="containsText" text="II">
      <formula>NOT(ISERROR(SEARCH("II",S20)))</formula>
    </cfRule>
    <cfRule type="containsText" dxfId="150" priority="8" operator="containsText" text="I">
      <formula>NOT(ISERROR(SEARCH("I",S20)))</formula>
    </cfRule>
  </conditionalFormatting>
  <conditionalFormatting sqref="T20">
    <cfRule type="endsWith" dxfId="149" priority="2" operator="endsWith" text="NO ACEPTABLE">
      <formula>RIGHT(T20,LEN("NO ACEPTABLE"))="NO ACEPTABLE"</formula>
    </cfRule>
    <cfRule type="endsWith" dxfId="148" priority="3" operator="endsWith" text="ACEPTABLE">
      <formula>RIGHT(T20,LEN("ACEPTABLE"))="ACEPTABLE"</formula>
    </cfRule>
    <cfRule type="endsWith" dxfId="147" priority="4" operator="endsWith" text="CONTROL ESPECIFICO">
      <formula>RIGHT(T20,LEN("CONTROL ESPECIFICO"))="CONTROL ESPECIFICO"</formula>
    </cfRule>
  </conditionalFormatting>
  <conditionalFormatting sqref="T20">
    <cfRule type="containsText" dxfId="146" priority="1" operator="containsText" text="MEJORABLE">
      <formula>NOT(ISERROR(SEARCH("MEJORABLE",T20)))</formula>
    </cfRule>
  </conditionalFormatting>
  <dataValidations count="8">
    <dataValidation type="list" allowBlank="1" showInputMessage="1" showErrorMessage="1" sqref="N11:N13 M14:N14 N16:N19" xr:uid="{00000000-0002-0000-0000-000000000000}">
      <formula1>$AM$11:$AM$13</formula1>
    </dataValidation>
    <dataValidation type="list" allowBlank="1" showInputMessage="1" showErrorMessage="1" sqref="M16:M20 M11:M13" xr:uid="{00000000-0002-0000-0000-000001000000}">
      <formula1>$AL$11:$AL$13</formula1>
    </dataValidation>
    <dataValidation type="list" allowBlank="1" showInputMessage="1" showErrorMessage="1" sqref="H16:H19 H11:H14" xr:uid="{00000000-0002-0000-0000-000002000000}">
      <formula1>$AJ$11:$AJ$17</formula1>
    </dataValidation>
    <dataValidation type="list" allowBlank="1" showInputMessage="1" showErrorMessage="1" sqref="G16:G19 G11:G14" xr:uid="{00000000-0002-0000-0000-000003000000}">
      <formula1>$AK$11:$AK$19</formula1>
    </dataValidation>
    <dataValidation type="list" allowBlank="1" showInputMessage="1" showErrorMessage="1" sqref="Q11:Q20" xr:uid="{00000000-0002-0000-0000-000004000000}">
      <formula1>$AN$11:$AN$14</formula1>
    </dataValidation>
    <dataValidation type="list" allowBlank="1" showInputMessage="1" showErrorMessage="1" sqref="N20" xr:uid="{00000000-0002-0000-0000-000005000000}">
      <formula1>$AM$11:$AM$14</formula1>
    </dataValidation>
    <dataValidation type="list" allowBlank="1" showInputMessage="1" showErrorMessage="1" sqref="G20" xr:uid="{00000000-0002-0000-0000-000006000000}">
      <formula1>$AK$11:$AK$21</formula1>
    </dataValidation>
    <dataValidation type="list" allowBlank="1" showInputMessage="1" showErrorMessage="1" sqref="H20" xr:uid="{00000000-0002-0000-0000-000007000000}">
      <formula1>$AJ$11:$AJ$15</formula1>
    </dataValidation>
  </dataValidations>
  <pageMargins left="0.7" right="0.7" top="0.75" bottom="0.75" header="0.3" footer="0.3"/>
  <pageSetup paperSize="9" scale="19" orientation="portrait" r:id="rId1"/>
  <colBreaks count="1" manualBreakCount="1">
    <brk id="3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V25"/>
  <sheetViews>
    <sheetView topLeftCell="A19" zoomScale="62" zoomScaleNormal="62" zoomScaleSheetLayoutView="40" workbookViewId="0">
      <selection activeCell="G25" sqref="G25"/>
    </sheetView>
  </sheetViews>
  <sheetFormatPr baseColWidth="10" defaultRowHeight="15" x14ac:dyDescent="0.25"/>
  <cols>
    <col min="1" max="3" width="8.7109375" customWidth="1"/>
    <col min="4" max="4" width="10.85546875" customWidth="1"/>
    <col min="5" max="5" width="29.5703125" customWidth="1"/>
    <col min="6" max="6" width="8.7109375" customWidth="1"/>
    <col min="7" max="7" width="39" customWidth="1"/>
    <col min="8" max="8" width="14.85546875" customWidth="1"/>
    <col min="9" max="9" width="29.7109375" customWidth="1"/>
    <col min="10" max="10" width="18.5703125" customWidth="1"/>
    <col min="11" max="11" width="17.5703125" customWidth="1"/>
    <col min="12" max="12" width="21.7109375" customWidth="1"/>
    <col min="13" max="15" width="8.7109375" customWidth="1"/>
    <col min="17" max="17" width="8.7109375" customWidth="1"/>
    <col min="18" max="18" width="8.42578125" customWidth="1"/>
    <col min="19" max="19" width="12.7109375" customWidth="1"/>
    <col min="20" max="20" width="22.42578125" customWidth="1"/>
    <col min="21" max="24" width="13" customWidth="1"/>
    <col min="25" max="25" width="21" customWidth="1"/>
    <col min="26" max="26" width="13" customWidth="1"/>
    <col min="28" max="28" width="19.140625" customWidth="1"/>
    <col min="29" max="29" width="19.85546875" customWidth="1"/>
    <col min="30" max="30" width="34.140625" customWidth="1"/>
    <col min="31" max="31" width="22.140625" customWidth="1"/>
    <col min="32" max="32" width="22.7109375" customWidth="1"/>
    <col min="33" max="33" width="26.85546875" customWidth="1"/>
    <col min="34" max="34" width="14.42578125" customWidth="1"/>
    <col min="35" max="35" width="18.140625" customWidth="1"/>
    <col min="36" max="36" width="15.7109375" hidden="1" customWidth="1"/>
    <col min="37" max="37" width="29" hidden="1" customWidth="1"/>
    <col min="38" max="40" width="11.42578125" hidden="1" customWidth="1"/>
  </cols>
  <sheetData>
    <row r="1" spans="1:74" s="1" customFormat="1" ht="31.5" customHeight="1" x14ac:dyDescent="0.25">
      <c r="A1" s="89"/>
      <c r="B1" s="90"/>
      <c r="C1" s="90"/>
      <c r="D1" s="90"/>
      <c r="E1" s="90"/>
      <c r="F1" s="90"/>
      <c r="G1" s="95" t="s">
        <v>16</v>
      </c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7"/>
      <c r="AJ1" s="9"/>
    </row>
    <row r="2" spans="1:74" s="1" customFormat="1" ht="31.5" customHeight="1" x14ac:dyDescent="0.25">
      <c r="A2" s="91"/>
      <c r="B2" s="92"/>
      <c r="C2" s="92"/>
      <c r="D2" s="92"/>
      <c r="E2" s="92"/>
      <c r="F2" s="92"/>
      <c r="G2" s="98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100"/>
      <c r="AJ2" s="9"/>
    </row>
    <row r="3" spans="1:74" s="1" customFormat="1" ht="31.5" customHeight="1" thickBot="1" x14ac:dyDescent="0.3">
      <c r="A3" s="93"/>
      <c r="B3" s="94"/>
      <c r="C3" s="94"/>
      <c r="D3" s="94"/>
      <c r="E3" s="94"/>
      <c r="F3" s="94"/>
      <c r="G3" s="101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3"/>
      <c r="AJ3" s="9"/>
    </row>
    <row r="4" spans="1:74" s="1" customFormat="1" ht="15" customHeight="1" x14ac:dyDescent="0.25">
      <c r="A4" s="66"/>
      <c r="B4" s="66"/>
      <c r="C4" s="66"/>
      <c r="D4" s="66"/>
      <c r="E4" s="66"/>
      <c r="F4" s="66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9"/>
      <c r="AF4" s="9"/>
      <c r="AG4" s="9"/>
    </row>
    <row r="5" spans="1:74" s="1" customFormat="1" ht="21" x14ac:dyDescent="0.35">
      <c r="A5" s="104" t="s">
        <v>15</v>
      </c>
      <c r="B5" s="104"/>
      <c r="C5" s="104"/>
      <c r="D5" s="104"/>
      <c r="E5" s="104"/>
      <c r="F5" s="104"/>
      <c r="G5" s="105" t="s">
        <v>187</v>
      </c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2"/>
      <c r="AI5" s="12"/>
      <c r="AJ5" s="12"/>
    </row>
    <row r="6" spans="1:74" s="1" customFormat="1" ht="21" x14ac:dyDescent="0.35">
      <c r="A6" s="104" t="s">
        <v>142</v>
      </c>
      <c r="B6" s="104"/>
      <c r="C6" s="104"/>
      <c r="D6" s="104"/>
      <c r="E6" s="104"/>
      <c r="F6" s="104"/>
      <c r="G6" s="106" t="s">
        <v>143</v>
      </c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7" t="s">
        <v>37</v>
      </c>
      <c r="U6" s="107"/>
      <c r="V6" s="107"/>
      <c r="W6" s="107"/>
      <c r="X6" s="107"/>
      <c r="Y6" s="107"/>
      <c r="Z6" s="108">
        <v>42186</v>
      </c>
      <c r="AA6" s="109"/>
      <c r="AB6" s="109"/>
      <c r="AC6" s="109"/>
      <c r="AD6" s="109"/>
      <c r="AE6" s="109"/>
      <c r="AF6" s="109"/>
      <c r="AG6" s="109"/>
      <c r="AH6" s="12"/>
      <c r="AI6" s="12"/>
      <c r="AJ6" s="12"/>
    </row>
    <row r="7" spans="1:74" s="1" customFormat="1" ht="21.75" thickBot="1" x14ac:dyDescent="0.4">
      <c r="A7" s="13"/>
      <c r="B7" s="13"/>
      <c r="C7" s="13"/>
      <c r="D7" s="13"/>
      <c r="E7" s="13"/>
      <c r="F7" s="13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12"/>
      <c r="AG7" s="12"/>
      <c r="AH7" s="12"/>
      <c r="AI7" s="12"/>
      <c r="AJ7" s="12"/>
    </row>
    <row r="8" spans="1:74" s="6" customFormat="1" ht="94.5" customHeight="1" x14ac:dyDescent="0.25">
      <c r="A8" s="110" t="s">
        <v>0</v>
      </c>
      <c r="B8" s="110" t="s">
        <v>17</v>
      </c>
      <c r="C8" s="110" t="s">
        <v>72</v>
      </c>
      <c r="D8" s="110" t="s">
        <v>1</v>
      </c>
      <c r="E8" s="110" t="s">
        <v>2</v>
      </c>
      <c r="F8" s="110" t="s">
        <v>18</v>
      </c>
      <c r="G8" s="128" t="s">
        <v>3</v>
      </c>
      <c r="H8" s="129"/>
      <c r="I8" s="132" t="s">
        <v>6</v>
      </c>
      <c r="J8" s="134" t="s">
        <v>7</v>
      </c>
      <c r="K8" s="135"/>
      <c r="L8" s="136"/>
      <c r="M8" s="140" t="s">
        <v>9</v>
      </c>
      <c r="N8" s="141"/>
      <c r="O8" s="141"/>
      <c r="P8" s="141"/>
      <c r="Q8" s="141"/>
      <c r="R8" s="141"/>
      <c r="S8" s="142"/>
      <c r="T8" s="146" t="s">
        <v>19</v>
      </c>
      <c r="U8" s="148" t="s">
        <v>38</v>
      </c>
      <c r="V8" s="149"/>
      <c r="W8" s="149"/>
      <c r="X8" s="149"/>
      <c r="Y8" s="149"/>
      <c r="Z8" s="150"/>
      <c r="AA8" s="115" t="s">
        <v>20</v>
      </c>
      <c r="AB8" s="115"/>
      <c r="AC8" s="115"/>
      <c r="AD8" s="115"/>
      <c r="AE8" s="115"/>
      <c r="AF8" s="115"/>
      <c r="AG8" s="116"/>
      <c r="AH8" s="119" t="s">
        <v>21</v>
      </c>
      <c r="AI8" s="119" t="s">
        <v>22</v>
      </c>
      <c r="AJ8" s="14"/>
      <c r="AK8" s="2"/>
      <c r="AL8" s="3"/>
      <c r="AM8" s="3"/>
      <c r="AN8" s="3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5"/>
      <c r="BT8" s="5"/>
      <c r="BU8" s="5"/>
      <c r="BV8" s="5"/>
    </row>
    <row r="9" spans="1:74" s="6" customFormat="1" ht="27.75" customHeight="1" thickBot="1" x14ac:dyDescent="0.3">
      <c r="A9" s="111"/>
      <c r="B9" s="111"/>
      <c r="C9" s="111"/>
      <c r="D9" s="111"/>
      <c r="E9" s="111"/>
      <c r="F9" s="111"/>
      <c r="G9" s="130"/>
      <c r="H9" s="131"/>
      <c r="I9" s="133"/>
      <c r="J9" s="137"/>
      <c r="K9" s="138"/>
      <c r="L9" s="139"/>
      <c r="M9" s="143"/>
      <c r="N9" s="144"/>
      <c r="O9" s="144"/>
      <c r="P9" s="144"/>
      <c r="Q9" s="144"/>
      <c r="R9" s="144"/>
      <c r="S9" s="145"/>
      <c r="T9" s="147"/>
      <c r="U9" s="121" t="s">
        <v>73</v>
      </c>
      <c r="V9" s="122"/>
      <c r="W9" s="122"/>
      <c r="X9" s="123"/>
      <c r="Y9" s="124" t="s">
        <v>32</v>
      </c>
      <c r="Z9" s="126" t="s">
        <v>33</v>
      </c>
      <c r="AA9" s="117"/>
      <c r="AB9" s="117"/>
      <c r="AC9" s="117"/>
      <c r="AD9" s="117"/>
      <c r="AE9" s="117"/>
      <c r="AF9" s="117"/>
      <c r="AG9" s="118"/>
      <c r="AH9" s="120"/>
      <c r="AI9" s="120"/>
      <c r="AJ9" s="14"/>
      <c r="AK9" s="2"/>
      <c r="AL9" s="3"/>
      <c r="AM9" s="3"/>
      <c r="AN9" s="3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5"/>
      <c r="BT9" s="5"/>
      <c r="BU9" s="5"/>
      <c r="BV9" s="5"/>
    </row>
    <row r="10" spans="1:74" s="6" customFormat="1" ht="197.25" customHeight="1" thickBot="1" x14ac:dyDescent="0.3">
      <c r="A10" s="112"/>
      <c r="B10" s="112"/>
      <c r="C10" s="112"/>
      <c r="D10" s="112"/>
      <c r="E10" s="111"/>
      <c r="F10" s="111"/>
      <c r="G10" s="67" t="s">
        <v>4</v>
      </c>
      <c r="H10" s="67" t="s">
        <v>5</v>
      </c>
      <c r="I10" s="133"/>
      <c r="J10" s="25" t="s">
        <v>23</v>
      </c>
      <c r="K10" s="26" t="s">
        <v>8</v>
      </c>
      <c r="L10" s="27" t="s">
        <v>24</v>
      </c>
      <c r="M10" s="28" t="s">
        <v>25</v>
      </c>
      <c r="N10" s="29" t="s">
        <v>26</v>
      </c>
      <c r="O10" s="29" t="s">
        <v>27</v>
      </c>
      <c r="P10" s="29" t="s">
        <v>28</v>
      </c>
      <c r="Q10" s="29" t="s">
        <v>29</v>
      </c>
      <c r="R10" s="29" t="s">
        <v>30</v>
      </c>
      <c r="S10" s="30" t="s">
        <v>31</v>
      </c>
      <c r="T10" s="31" t="s">
        <v>10</v>
      </c>
      <c r="U10" s="32" t="s">
        <v>74</v>
      </c>
      <c r="V10" s="32" t="s">
        <v>75</v>
      </c>
      <c r="W10" s="32" t="s">
        <v>76</v>
      </c>
      <c r="X10" s="32" t="s">
        <v>77</v>
      </c>
      <c r="Y10" s="125"/>
      <c r="Z10" s="127"/>
      <c r="AA10" s="33" t="s">
        <v>11</v>
      </c>
      <c r="AB10" s="34" t="s">
        <v>12</v>
      </c>
      <c r="AC10" s="34" t="s">
        <v>13</v>
      </c>
      <c r="AD10" s="34" t="s">
        <v>34</v>
      </c>
      <c r="AE10" s="34" t="s">
        <v>14</v>
      </c>
      <c r="AF10" s="34" t="s">
        <v>35</v>
      </c>
      <c r="AG10" s="35" t="s">
        <v>36</v>
      </c>
      <c r="AH10" s="120"/>
      <c r="AI10" s="120"/>
      <c r="AJ10" s="14"/>
      <c r="AK10" s="7"/>
      <c r="AL10" s="8"/>
      <c r="AM10" s="8"/>
      <c r="AN10" s="8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5"/>
      <c r="BT10" s="5"/>
      <c r="BU10" s="5"/>
      <c r="BV10" s="5"/>
    </row>
    <row r="11" spans="1:74" s="11" customFormat="1" ht="121.5" customHeight="1" thickBot="1" x14ac:dyDescent="0.3">
      <c r="A11" s="174" t="s">
        <v>191</v>
      </c>
      <c r="B11" s="161" t="s">
        <v>178</v>
      </c>
      <c r="C11" s="161" t="s">
        <v>157</v>
      </c>
      <c r="D11" s="161" t="s">
        <v>192</v>
      </c>
      <c r="E11" s="177" t="s">
        <v>193</v>
      </c>
      <c r="F11" s="38" t="s">
        <v>39</v>
      </c>
      <c r="G11" s="40" t="s">
        <v>55</v>
      </c>
      <c r="H11" s="24" t="s">
        <v>70</v>
      </c>
      <c r="I11" s="40" t="s">
        <v>80</v>
      </c>
      <c r="J11" s="38" t="s">
        <v>81</v>
      </c>
      <c r="K11" s="40" t="s">
        <v>78</v>
      </c>
      <c r="L11" s="38" t="s">
        <v>169</v>
      </c>
      <c r="M11" s="40">
        <v>2</v>
      </c>
      <c r="N11" s="38">
        <v>3</v>
      </c>
      <c r="O11" s="38">
        <f>M11*N11</f>
        <v>6</v>
      </c>
      <c r="P11" s="40" t="str">
        <f>IF(O11&lt;6,"BAJO",(IF(O11&lt;10,"MEDIO",(IF(O11&lt;24,"ALTO","MUY ALTO")))))</f>
        <v>MEDIO</v>
      </c>
      <c r="Q11" s="38">
        <v>25</v>
      </c>
      <c r="R11" s="40">
        <f>O11*Q11</f>
        <v>150</v>
      </c>
      <c r="S11" s="38" t="str">
        <f>IF(R11&lt;40,"IV",(IF(R11&lt;150,"III",(IF(R11&lt;600,"II","I")))))</f>
        <v>II</v>
      </c>
      <c r="T11" s="72" t="str">
        <f>IF(S11="I","NO ACEPTABLE",(IF(S11="II","ACEPTABLE CON CONTROL ESPECIFICO",(IF(S11="III","MEJORABLE","ACEPTABLE")))))</f>
        <v>ACEPTABLE CON CONTROL ESPECIFICO</v>
      </c>
      <c r="U11" s="38">
        <v>4</v>
      </c>
      <c r="V11" s="40">
        <v>0</v>
      </c>
      <c r="W11" s="38">
        <v>0</v>
      </c>
      <c r="X11" s="40">
        <f>U11+V11+W11</f>
        <v>4</v>
      </c>
      <c r="Y11" s="38" t="s">
        <v>79</v>
      </c>
      <c r="Z11" s="40" t="s">
        <v>39</v>
      </c>
      <c r="AA11" s="38" t="s">
        <v>78</v>
      </c>
      <c r="AB11" s="40" t="s">
        <v>78</v>
      </c>
      <c r="AC11" s="38" t="s">
        <v>78</v>
      </c>
      <c r="AD11" s="40" t="s">
        <v>151</v>
      </c>
      <c r="AE11" s="38" t="s">
        <v>78</v>
      </c>
      <c r="AF11" s="40" t="s">
        <v>78</v>
      </c>
      <c r="AG11" s="38" t="s">
        <v>90</v>
      </c>
      <c r="AH11" s="40" t="s">
        <v>150</v>
      </c>
      <c r="AI11" s="42">
        <v>42257</v>
      </c>
      <c r="AJ11" s="19" t="s">
        <v>66</v>
      </c>
      <c r="AK11" s="15" t="s">
        <v>40</v>
      </c>
      <c r="AL11" s="81"/>
      <c r="AM11" s="81">
        <v>1</v>
      </c>
      <c r="AN11" s="81">
        <v>10</v>
      </c>
    </row>
    <row r="12" spans="1:74" s="11" customFormat="1" ht="101.25" customHeight="1" thickBot="1" x14ac:dyDescent="0.3">
      <c r="A12" s="175"/>
      <c r="B12" s="162"/>
      <c r="C12" s="162"/>
      <c r="D12" s="163"/>
      <c r="E12" s="178"/>
      <c r="F12" s="46" t="s">
        <v>39</v>
      </c>
      <c r="G12" s="75" t="s">
        <v>46</v>
      </c>
      <c r="H12" s="69" t="s">
        <v>70</v>
      </c>
      <c r="I12" s="75" t="s">
        <v>83</v>
      </c>
      <c r="J12" s="46" t="s">
        <v>81</v>
      </c>
      <c r="K12" s="75" t="s">
        <v>78</v>
      </c>
      <c r="L12" s="38" t="s">
        <v>169</v>
      </c>
      <c r="M12" s="75">
        <v>2</v>
      </c>
      <c r="N12" s="38">
        <v>3</v>
      </c>
      <c r="O12" s="46">
        <f>M12*N12</f>
        <v>6</v>
      </c>
      <c r="P12" s="75" t="str">
        <f t="shared" ref="P12:P13" si="0">IF(O12&lt;6,"BAJO",(IF(O12&lt;10,"MEDIO",(IF(O12&lt;24,"ALTO","MUY ALTO")))))</f>
        <v>MEDIO</v>
      </c>
      <c r="Q12" s="38">
        <v>25</v>
      </c>
      <c r="R12" s="75">
        <f t="shared" ref="R12:R13" si="1">O12*Q12</f>
        <v>150</v>
      </c>
      <c r="S12" s="46" t="str">
        <f t="shared" ref="S12:S13" si="2">IF(R12&lt;40,"IV",(IF(R12&lt;150,"III",(IF(R12&lt;600,"II","I")))))</f>
        <v>II</v>
      </c>
      <c r="T12" s="72" t="str">
        <f>IF(S12="I","NO ACEPTABLE",(IF(S12="II","ACEPTABLE CON CONTROL ESPECIFICO",(IF(S12="III","MEJORABLE","ACEPTABLE")))))</f>
        <v>ACEPTABLE CON CONTROL ESPECIFICO</v>
      </c>
      <c r="U12" s="38">
        <v>4</v>
      </c>
      <c r="V12" s="40">
        <v>0</v>
      </c>
      <c r="W12" s="46">
        <v>0</v>
      </c>
      <c r="X12" s="75">
        <f t="shared" ref="X12:X13" si="3">U12+V12+W12</f>
        <v>4</v>
      </c>
      <c r="Y12" s="46" t="s">
        <v>82</v>
      </c>
      <c r="Z12" s="75" t="s">
        <v>39</v>
      </c>
      <c r="AA12" s="46" t="s">
        <v>78</v>
      </c>
      <c r="AB12" s="75" t="s">
        <v>88</v>
      </c>
      <c r="AC12" s="46" t="s">
        <v>78</v>
      </c>
      <c r="AD12" s="75" t="s">
        <v>152</v>
      </c>
      <c r="AE12" s="46" t="s">
        <v>78</v>
      </c>
      <c r="AF12" s="75" t="s">
        <v>78</v>
      </c>
      <c r="AG12" s="46" t="s">
        <v>91</v>
      </c>
      <c r="AH12" s="75" t="s">
        <v>150</v>
      </c>
      <c r="AI12" s="45">
        <v>42267</v>
      </c>
      <c r="AJ12" s="44" t="s">
        <v>67</v>
      </c>
      <c r="AK12" s="21" t="s">
        <v>41</v>
      </c>
      <c r="AL12" s="81">
        <v>2</v>
      </c>
      <c r="AM12" s="81">
        <v>2</v>
      </c>
      <c r="AN12" s="81">
        <v>25</v>
      </c>
    </row>
    <row r="13" spans="1:74" s="11" customFormat="1" ht="114.75" customHeight="1" thickBot="1" x14ac:dyDescent="0.3">
      <c r="A13" s="175"/>
      <c r="B13" s="162"/>
      <c r="C13" s="162"/>
      <c r="D13" s="57" t="s">
        <v>105</v>
      </c>
      <c r="E13" s="37" t="s">
        <v>105</v>
      </c>
      <c r="F13" s="38" t="s">
        <v>39</v>
      </c>
      <c r="G13" s="40" t="s">
        <v>48</v>
      </c>
      <c r="H13" s="24" t="s">
        <v>67</v>
      </c>
      <c r="I13" s="40" t="s">
        <v>84</v>
      </c>
      <c r="J13" s="38" t="s">
        <v>87</v>
      </c>
      <c r="K13" s="40" t="s">
        <v>78</v>
      </c>
      <c r="L13" s="38" t="s">
        <v>169</v>
      </c>
      <c r="M13" s="40"/>
      <c r="N13" s="38">
        <v>3</v>
      </c>
      <c r="O13" s="38">
        <f>M13*N13</f>
        <v>0</v>
      </c>
      <c r="P13" s="40" t="str">
        <f t="shared" si="0"/>
        <v>BAJO</v>
      </c>
      <c r="Q13" s="38">
        <v>10</v>
      </c>
      <c r="R13" s="40">
        <f t="shared" si="1"/>
        <v>0</v>
      </c>
      <c r="S13" s="38" t="str">
        <f t="shared" si="2"/>
        <v>IV</v>
      </c>
      <c r="T13" s="72" t="str">
        <f t="shared" ref="T13" si="4">IF(S13="I","NO ACEPTABLE",(IF(S13="II","ACEPTABLE CON CONTROL ESPECIFICO",(IF(S13="III","MEJORABLE","ACEPTABLE")))))</f>
        <v>ACEPTABLE</v>
      </c>
      <c r="U13" s="38">
        <v>4</v>
      </c>
      <c r="V13" s="40">
        <v>0</v>
      </c>
      <c r="W13" s="38">
        <v>0</v>
      </c>
      <c r="X13" s="40">
        <f t="shared" si="3"/>
        <v>4</v>
      </c>
      <c r="Y13" s="38" t="s">
        <v>85</v>
      </c>
      <c r="Z13" s="40" t="s">
        <v>39</v>
      </c>
      <c r="AA13" s="38" t="s">
        <v>78</v>
      </c>
      <c r="AB13" s="40" t="s">
        <v>86</v>
      </c>
      <c r="AC13" s="38" t="s">
        <v>78</v>
      </c>
      <c r="AD13" s="40" t="s">
        <v>153</v>
      </c>
      <c r="AE13" s="38" t="s">
        <v>78</v>
      </c>
      <c r="AF13" s="40" t="s">
        <v>78</v>
      </c>
      <c r="AG13" s="38" t="s">
        <v>89</v>
      </c>
      <c r="AH13" s="40" t="s">
        <v>150</v>
      </c>
      <c r="AI13" s="42">
        <v>42317</v>
      </c>
      <c r="AJ13" s="20" t="s">
        <v>68</v>
      </c>
      <c r="AK13" s="22" t="s">
        <v>42</v>
      </c>
      <c r="AL13" s="81">
        <v>6</v>
      </c>
      <c r="AM13" s="81">
        <v>3</v>
      </c>
      <c r="AN13" s="81">
        <v>60</v>
      </c>
    </row>
    <row r="14" spans="1:74" s="11" customFormat="1" ht="93" customHeight="1" thickBot="1" x14ac:dyDescent="0.3">
      <c r="A14" s="175"/>
      <c r="B14" s="162"/>
      <c r="C14" s="162"/>
      <c r="D14" s="181" t="s">
        <v>192</v>
      </c>
      <c r="E14" s="113" t="s">
        <v>194</v>
      </c>
      <c r="F14" s="37" t="s">
        <v>39</v>
      </c>
      <c r="G14" s="38" t="s">
        <v>54</v>
      </c>
      <c r="H14" s="39" t="s">
        <v>69</v>
      </c>
      <c r="I14" s="38" t="s">
        <v>106</v>
      </c>
      <c r="J14" s="40" t="s">
        <v>78</v>
      </c>
      <c r="K14" s="38" t="s">
        <v>78</v>
      </c>
      <c r="L14" s="38" t="s">
        <v>169</v>
      </c>
      <c r="M14" s="70"/>
      <c r="N14" s="38">
        <v>3</v>
      </c>
      <c r="O14" s="40">
        <f t="shared" ref="O14:O15" si="5">M14*N14</f>
        <v>0</v>
      </c>
      <c r="P14" s="38" t="str">
        <f t="shared" ref="P14:P15" si="6">IF(O14&lt;6,"BAJO",(IF(O14&lt;10,"MEDIO",(IF(O14&lt;24,"ALTO","MUY ALTO")))))</f>
        <v>BAJO</v>
      </c>
      <c r="Q14" s="38">
        <v>10</v>
      </c>
      <c r="R14" s="38">
        <f t="shared" ref="R14:R15" si="7">O14*Q14</f>
        <v>0</v>
      </c>
      <c r="S14" s="40" t="str">
        <f t="shared" ref="S14:S15" si="8">IF(R14&lt;40,"IV",(IF(R14&lt;150,"III",(IF(R14&lt;600,"II","I")))))</f>
        <v>IV</v>
      </c>
      <c r="T14" s="38" t="str">
        <f t="shared" ref="T14:T18" si="9">IF(S14="I","NO ACEPTABLE",(IF(S14="II","ACEPTABLE CON CONTROL ESPECIFICO",(IF(S14="III","MEJORABLE","ACEPTABLE")))))</f>
        <v>ACEPTABLE</v>
      </c>
      <c r="U14" s="40">
        <v>4</v>
      </c>
      <c r="V14" s="38">
        <v>0</v>
      </c>
      <c r="W14" s="40">
        <v>0</v>
      </c>
      <c r="X14" s="38">
        <f t="shared" ref="X14:X15" si="10">U14+V14+W14</f>
        <v>4</v>
      </c>
      <c r="Y14" s="40" t="s">
        <v>107</v>
      </c>
      <c r="Z14" s="38" t="s">
        <v>39</v>
      </c>
      <c r="AA14" s="40" t="s">
        <v>78</v>
      </c>
      <c r="AB14" s="38" t="s">
        <v>78</v>
      </c>
      <c r="AC14" s="40" t="s">
        <v>78</v>
      </c>
      <c r="AD14" s="38" t="s">
        <v>156</v>
      </c>
      <c r="AE14" s="40" t="s">
        <v>78</v>
      </c>
      <c r="AF14" s="38" t="s">
        <v>78</v>
      </c>
      <c r="AG14" s="40" t="s">
        <v>109</v>
      </c>
      <c r="AH14" s="38" t="s">
        <v>150</v>
      </c>
      <c r="AI14" s="42">
        <v>42320</v>
      </c>
      <c r="AJ14" s="43"/>
      <c r="AK14" s="23" t="s">
        <v>52</v>
      </c>
      <c r="AM14" s="81">
        <v>4</v>
      </c>
      <c r="AN14" s="80">
        <v>100</v>
      </c>
    </row>
    <row r="15" spans="1:74" s="11" customFormat="1" ht="96" customHeight="1" thickBot="1" x14ac:dyDescent="0.3">
      <c r="A15" s="176"/>
      <c r="B15" s="163"/>
      <c r="C15" s="163"/>
      <c r="D15" s="182"/>
      <c r="E15" s="114"/>
      <c r="F15" s="37" t="s">
        <v>39</v>
      </c>
      <c r="G15" s="46" t="s">
        <v>59</v>
      </c>
      <c r="H15" s="18" t="s">
        <v>69</v>
      </c>
      <c r="I15" s="46" t="s">
        <v>106</v>
      </c>
      <c r="J15" s="75" t="s">
        <v>78</v>
      </c>
      <c r="K15" s="46" t="s">
        <v>78</v>
      </c>
      <c r="L15" s="38" t="s">
        <v>169</v>
      </c>
      <c r="M15" s="70">
        <v>2</v>
      </c>
      <c r="N15" s="46">
        <v>3</v>
      </c>
      <c r="O15" s="75">
        <f t="shared" si="5"/>
        <v>6</v>
      </c>
      <c r="P15" s="46" t="str">
        <f t="shared" si="6"/>
        <v>MEDIO</v>
      </c>
      <c r="Q15" s="38">
        <v>10</v>
      </c>
      <c r="R15" s="46">
        <f t="shared" si="7"/>
        <v>60</v>
      </c>
      <c r="S15" s="75" t="str">
        <f t="shared" si="8"/>
        <v>III</v>
      </c>
      <c r="T15" s="38" t="str">
        <f t="shared" si="9"/>
        <v>MEJORABLE</v>
      </c>
      <c r="U15" s="75">
        <v>4</v>
      </c>
      <c r="V15" s="46">
        <v>0</v>
      </c>
      <c r="W15" s="75">
        <v>0</v>
      </c>
      <c r="X15" s="46">
        <f t="shared" si="10"/>
        <v>4</v>
      </c>
      <c r="Y15" s="75" t="s">
        <v>107</v>
      </c>
      <c r="Z15" s="46" t="s">
        <v>39</v>
      </c>
      <c r="AA15" s="75" t="s">
        <v>78</v>
      </c>
      <c r="AB15" s="46" t="s">
        <v>78</v>
      </c>
      <c r="AC15" s="75" t="s">
        <v>78</v>
      </c>
      <c r="AD15" s="46" t="s">
        <v>156</v>
      </c>
      <c r="AE15" s="75" t="s">
        <v>78</v>
      </c>
      <c r="AF15" s="46" t="s">
        <v>78</v>
      </c>
      <c r="AG15" s="75" t="s">
        <v>109</v>
      </c>
      <c r="AH15" s="46" t="s">
        <v>150</v>
      </c>
      <c r="AI15" s="77">
        <v>42320</v>
      </c>
      <c r="AJ15" s="17"/>
      <c r="AK15" s="23" t="s">
        <v>57</v>
      </c>
    </row>
    <row r="16" spans="1:74" s="11" customFormat="1" ht="6" customHeight="1" thickBot="1" x14ac:dyDescent="0.3">
      <c r="A16" s="183"/>
      <c r="B16" s="184"/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75"/>
      <c r="AK16" s="23" t="s">
        <v>53</v>
      </c>
    </row>
    <row r="17" spans="1:37" s="11" customFormat="1" ht="96.75" customHeight="1" thickBot="1" x14ac:dyDescent="0.3">
      <c r="A17" s="167" t="s">
        <v>191</v>
      </c>
      <c r="B17" s="153" t="s">
        <v>178</v>
      </c>
      <c r="C17" s="161" t="s">
        <v>157</v>
      </c>
      <c r="D17" s="153" t="s">
        <v>200</v>
      </c>
      <c r="E17" s="186" t="s">
        <v>195</v>
      </c>
      <c r="F17" s="38" t="s">
        <v>39</v>
      </c>
      <c r="G17" s="40" t="s">
        <v>53</v>
      </c>
      <c r="H17" s="24" t="s">
        <v>68</v>
      </c>
      <c r="I17" s="40" t="s">
        <v>101</v>
      </c>
      <c r="J17" s="38" t="s">
        <v>78</v>
      </c>
      <c r="K17" s="40" t="s">
        <v>78</v>
      </c>
      <c r="L17" s="38" t="s">
        <v>169</v>
      </c>
      <c r="M17" s="70">
        <v>2</v>
      </c>
      <c r="N17" s="38">
        <v>3</v>
      </c>
      <c r="O17" s="40">
        <f t="shared" ref="O17:O18" si="11">M17*N17</f>
        <v>6</v>
      </c>
      <c r="P17" s="38" t="str">
        <f t="shared" ref="P17:P18" si="12">IF(O17&lt;6,"BAJO",(IF(O17&lt;10,"MEDIO",(IF(O17&lt;24,"ALTO","MUY ALTO")))))</f>
        <v>MEDIO</v>
      </c>
      <c r="Q17" s="38">
        <v>25</v>
      </c>
      <c r="R17" s="38">
        <f t="shared" ref="R17:R18" si="13">O17*Q17</f>
        <v>150</v>
      </c>
      <c r="S17" s="40" t="str">
        <f t="shared" ref="S17:S18" si="14">IF(R17&lt;40,"IV",(IF(R17&lt;150,"III",(IF(R17&lt;600,"II","I")))))</f>
        <v>II</v>
      </c>
      <c r="T17" s="38" t="str">
        <f t="shared" si="9"/>
        <v>ACEPTABLE CON CONTROL ESPECIFICO</v>
      </c>
      <c r="U17" s="40">
        <v>4</v>
      </c>
      <c r="V17" s="38">
        <v>0</v>
      </c>
      <c r="W17" s="40">
        <v>0</v>
      </c>
      <c r="X17" s="38">
        <f t="shared" ref="X17:X18" si="15">U17+V17+W17</f>
        <v>4</v>
      </c>
      <c r="Y17" s="40" t="s">
        <v>102</v>
      </c>
      <c r="Z17" s="38" t="s">
        <v>39</v>
      </c>
      <c r="AA17" s="40" t="s">
        <v>78</v>
      </c>
      <c r="AB17" s="38" t="s">
        <v>78</v>
      </c>
      <c r="AC17" s="40" t="s">
        <v>78</v>
      </c>
      <c r="AD17" s="38" t="s">
        <v>159</v>
      </c>
      <c r="AE17" s="40" t="s">
        <v>78</v>
      </c>
      <c r="AF17" s="38" t="s">
        <v>103</v>
      </c>
      <c r="AG17" s="38" t="s">
        <v>104</v>
      </c>
      <c r="AH17" s="38" t="s">
        <v>150</v>
      </c>
      <c r="AI17" s="42">
        <v>42244</v>
      </c>
      <c r="AJ17" s="75"/>
      <c r="AK17" s="23" t="s">
        <v>53</v>
      </c>
    </row>
    <row r="18" spans="1:37" s="11" customFormat="1" ht="96.75" customHeight="1" thickBot="1" x14ac:dyDescent="0.3">
      <c r="A18" s="168"/>
      <c r="B18" s="185"/>
      <c r="C18" s="162"/>
      <c r="D18" s="185"/>
      <c r="E18" s="187"/>
      <c r="F18" s="71" t="s">
        <v>39</v>
      </c>
      <c r="G18" s="40" t="s">
        <v>125</v>
      </c>
      <c r="H18" s="24" t="s">
        <v>66</v>
      </c>
      <c r="I18" s="40" t="s">
        <v>126</v>
      </c>
      <c r="J18" s="38" t="s">
        <v>78</v>
      </c>
      <c r="K18" s="38" t="s">
        <v>158</v>
      </c>
      <c r="L18" s="38" t="s">
        <v>169</v>
      </c>
      <c r="M18" s="70">
        <v>2</v>
      </c>
      <c r="N18" s="46">
        <v>3</v>
      </c>
      <c r="O18" s="40">
        <f t="shared" si="11"/>
        <v>6</v>
      </c>
      <c r="P18" s="38" t="str">
        <f t="shared" si="12"/>
        <v>MEDIO</v>
      </c>
      <c r="Q18" s="38">
        <v>25</v>
      </c>
      <c r="R18" s="38">
        <f t="shared" si="13"/>
        <v>150</v>
      </c>
      <c r="S18" s="40" t="str">
        <f t="shared" si="14"/>
        <v>II</v>
      </c>
      <c r="T18" s="38" t="str">
        <f t="shared" si="9"/>
        <v>ACEPTABLE CON CONTROL ESPECIFICO</v>
      </c>
      <c r="U18" s="40">
        <v>4</v>
      </c>
      <c r="V18" s="38">
        <v>0</v>
      </c>
      <c r="W18" s="40">
        <v>0</v>
      </c>
      <c r="X18" s="38">
        <f t="shared" si="15"/>
        <v>4</v>
      </c>
      <c r="Y18" s="40" t="s">
        <v>131</v>
      </c>
      <c r="Z18" s="38" t="s">
        <v>39</v>
      </c>
      <c r="AA18" s="40" t="s">
        <v>78</v>
      </c>
      <c r="AB18" s="38" t="s">
        <v>78</v>
      </c>
      <c r="AC18" s="40" t="s">
        <v>78</v>
      </c>
      <c r="AD18" s="38" t="s">
        <v>132</v>
      </c>
      <c r="AE18" s="40" t="s">
        <v>78</v>
      </c>
      <c r="AF18" s="38" t="s">
        <v>78</v>
      </c>
      <c r="AG18" s="38" t="s">
        <v>133</v>
      </c>
      <c r="AH18" s="38" t="s">
        <v>150</v>
      </c>
      <c r="AI18" s="42">
        <v>42244</v>
      </c>
      <c r="AJ18" s="75"/>
      <c r="AK18" s="23" t="s">
        <v>58</v>
      </c>
    </row>
    <row r="19" spans="1:37" s="11" customFormat="1" ht="6" customHeight="1" thickBot="1" x14ac:dyDescent="0.3">
      <c r="A19" s="179"/>
      <c r="B19" s="180"/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75"/>
      <c r="AK19" s="23" t="s">
        <v>62</v>
      </c>
    </row>
    <row r="20" spans="1:37" s="11" customFormat="1" ht="78.75" customHeight="1" thickBot="1" x14ac:dyDescent="0.3">
      <c r="A20" s="174" t="s">
        <v>191</v>
      </c>
      <c r="B20" s="85" t="s">
        <v>118</v>
      </c>
      <c r="C20" s="161" t="s">
        <v>147</v>
      </c>
      <c r="D20" s="86" t="s">
        <v>116</v>
      </c>
      <c r="E20" s="38" t="s">
        <v>110</v>
      </c>
      <c r="F20" s="40" t="s">
        <v>39</v>
      </c>
      <c r="G20" s="70" t="s">
        <v>111</v>
      </c>
      <c r="H20" s="153" t="s">
        <v>71</v>
      </c>
      <c r="I20" s="56" t="s">
        <v>95</v>
      </c>
      <c r="J20" s="56" t="s">
        <v>78</v>
      </c>
      <c r="K20" s="56" t="s">
        <v>78</v>
      </c>
      <c r="L20" s="56" t="s">
        <v>169</v>
      </c>
      <c r="M20" s="84">
        <v>2</v>
      </c>
      <c r="N20" s="38">
        <v>3</v>
      </c>
      <c r="O20" s="84">
        <f t="shared" ref="O20:O25" si="16">M20*N20</f>
        <v>6</v>
      </c>
      <c r="P20" s="56" t="str">
        <f>IF(O20&lt;6,"BAJO",(IF(O20&lt;10,"MEDIO",(IF(O20&lt;24,"ALTO","MUY ALTO")))))</f>
        <v>MEDIO</v>
      </c>
      <c r="Q20" s="56">
        <v>100</v>
      </c>
      <c r="R20" s="56">
        <f>O20*Q20</f>
        <v>600</v>
      </c>
      <c r="S20" s="70" t="str">
        <f>IF(R20&lt;40,"IV",(IF(R20&lt;150,"III",(IF(R20&lt;600,"II","I")))))</f>
        <v>I</v>
      </c>
      <c r="T20" s="56" t="s">
        <v>196</v>
      </c>
      <c r="U20" s="70">
        <v>1</v>
      </c>
      <c r="V20" s="70">
        <v>0</v>
      </c>
      <c r="W20" s="70">
        <v>0</v>
      </c>
      <c r="X20" s="70">
        <f>U20+V20+W20</f>
        <v>1</v>
      </c>
      <c r="Y20" s="70" t="s">
        <v>96</v>
      </c>
      <c r="Z20" s="70" t="s">
        <v>39</v>
      </c>
      <c r="AA20" s="56" t="s">
        <v>78</v>
      </c>
      <c r="AB20" s="56" t="s">
        <v>78</v>
      </c>
      <c r="AC20" s="56" t="s">
        <v>78</v>
      </c>
      <c r="AD20" s="56" t="s">
        <v>197</v>
      </c>
      <c r="AE20" s="113" t="s">
        <v>78</v>
      </c>
      <c r="AF20" s="113" t="s">
        <v>78</v>
      </c>
      <c r="AG20" s="113" t="s">
        <v>115</v>
      </c>
      <c r="AH20" s="113" t="s">
        <v>150</v>
      </c>
      <c r="AI20" s="159">
        <v>42244</v>
      </c>
      <c r="AJ20" s="75"/>
      <c r="AK20" s="23" t="s">
        <v>49</v>
      </c>
    </row>
    <row r="21" spans="1:37" s="11" customFormat="1" ht="87" customHeight="1" thickBot="1" x14ac:dyDescent="0.3">
      <c r="A21" s="175"/>
      <c r="B21" s="161" t="s">
        <v>130</v>
      </c>
      <c r="C21" s="162"/>
      <c r="D21" s="172" t="s">
        <v>199</v>
      </c>
      <c r="E21" s="113" t="s">
        <v>128</v>
      </c>
      <c r="F21" s="73" t="s">
        <v>39</v>
      </c>
      <c r="G21" s="38" t="s">
        <v>50</v>
      </c>
      <c r="H21" s="154"/>
      <c r="I21" s="56" t="s">
        <v>95</v>
      </c>
      <c r="J21" s="56" t="s">
        <v>78</v>
      </c>
      <c r="K21" s="56" t="s">
        <v>78</v>
      </c>
      <c r="L21" s="56" t="s">
        <v>169</v>
      </c>
      <c r="M21" s="84">
        <v>2</v>
      </c>
      <c r="N21" s="46">
        <v>3</v>
      </c>
      <c r="O21" s="84">
        <f t="shared" si="16"/>
        <v>6</v>
      </c>
      <c r="P21" s="56" t="str">
        <f>IF(O21&lt;6,"BAJO",(IF(O21&lt;10,"MEDIO",(IF(O21&lt;24,"ALTO","MUY ALTO")))))</f>
        <v>MEDIO</v>
      </c>
      <c r="Q21" s="56">
        <v>100</v>
      </c>
      <c r="R21" s="56">
        <f>O21*Q21</f>
        <v>600</v>
      </c>
      <c r="S21" s="70" t="str">
        <f>IF(R21&lt;40,"IV",(IF(R21&lt;150,"III",(IF(R21&lt;600,"II","I")))))</f>
        <v>I</v>
      </c>
      <c r="T21" s="40" t="str">
        <f t="shared" ref="T21:T22" si="17">IF(S21="I","NO ACEPTABLE",(IF(S21="II","ACEPTABLE CON CONTROL ESPECIFICO",(IF(S21="III","MEJORABLE","ACEPTABLE")))))</f>
        <v>NO ACEPTABLE</v>
      </c>
      <c r="U21" s="70">
        <v>1</v>
      </c>
      <c r="V21" s="70">
        <v>0</v>
      </c>
      <c r="W21" s="70">
        <v>0</v>
      </c>
      <c r="X21" s="70">
        <f>U21+V21+W21</f>
        <v>1</v>
      </c>
      <c r="Y21" s="70" t="s">
        <v>198</v>
      </c>
      <c r="Z21" s="70" t="s">
        <v>39</v>
      </c>
      <c r="AA21" s="56" t="s">
        <v>78</v>
      </c>
      <c r="AB21" s="56" t="s">
        <v>78</v>
      </c>
      <c r="AC21" s="56" t="s">
        <v>78</v>
      </c>
      <c r="AD21" s="56" t="s">
        <v>113</v>
      </c>
      <c r="AE21" s="114"/>
      <c r="AF21" s="114"/>
      <c r="AG21" s="114"/>
      <c r="AH21" s="114"/>
      <c r="AI21" s="160"/>
      <c r="AJ21" s="75"/>
      <c r="AK21" s="23" t="s">
        <v>54</v>
      </c>
    </row>
    <row r="22" spans="1:37" ht="155.25" customHeight="1" thickBot="1" x14ac:dyDescent="0.3">
      <c r="A22" s="175"/>
      <c r="B22" s="162"/>
      <c r="C22" s="162"/>
      <c r="D22" s="173"/>
      <c r="E22" s="114"/>
      <c r="F22" s="38" t="s">
        <v>39</v>
      </c>
      <c r="G22" s="38" t="s">
        <v>47</v>
      </c>
      <c r="H22" s="24" t="s">
        <v>71</v>
      </c>
      <c r="I22" s="38" t="s">
        <v>129</v>
      </c>
      <c r="J22" s="38" t="s">
        <v>78</v>
      </c>
      <c r="K22" s="38" t="s">
        <v>78</v>
      </c>
      <c r="L22" s="38" t="s">
        <v>169</v>
      </c>
      <c r="M22" s="38">
        <v>2</v>
      </c>
      <c r="N22" s="46">
        <v>3</v>
      </c>
      <c r="O22" s="38">
        <f t="shared" si="16"/>
        <v>6</v>
      </c>
      <c r="P22" s="38" t="str">
        <f t="shared" ref="P22:P24" si="18">IF(O22&lt;6,"BAJO",(IF(O22&lt;10,"MEDIO",(IF(O22&lt;24,"ALTO","MUY ALTO")))))</f>
        <v>MEDIO</v>
      </c>
      <c r="Q22" s="38">
        <v>25</v>
      </c>
      <c r="R22" s="38">
        <f t="shared" ref="R22" si="19">O22*Q22</f>
        <v>150</v>
      </c>
      <c r="S22" s="38" t="str">
        <f t="shared" ref="S22" si="20">IF(R22&lt;40,"IV",(IF(R22&lt;150,"III",(IF(R22&lt;600,"II","I")))))</f>
        <v>II</v>
      </c>
      <c r="T22" s="40" t="str">
        <f t="shared" si="17"/>
        <v>ACEPTABLE CON CONTROL ESPECIFICO</v>
      </c>
      <c r="U22" s="38">
        <v>1</v>
      </c>
      <c r="V22" s="40">
        <v>0</v>
      </c>
      <c r="W22" s="38">
        <v>0</v>
      </c>
      <c r="X22" s="38">
        <f t="shared" ref="X22" si="21">U22+V22+W22</f>
        <v>1</v>
      </c>
      <c r="Y22" s="38" t="s">
        <v>129</v>
      </c>
      <c r="Z22" s="38" t="s">
        <v>39</v>
      </c>
      <c r="AA22" s="38" t="s">
        <v>78</v>
      </c>
      <c r="AB22" s="38" t="s">
        <v>122</v>
      </c>
      <c r="AC22" s="38" t="s">
        <v>78</v>
      </c>
      <c r="AD22" s="38" t="s">
        <v>154</v>
      </c>
      <c r="AE22" s="38" t="s">
        <v>78</v>
      </c>
      <c r="AF22" s="38" t="s">
        <v>78</v>
      </c>
      <c r="AG22" s="38" t="s">
        <v>123</v>
      </c>
      <c r="AH22" s="38" t="s">
        <v>150</v>
      </c>
      <c r="AI22" s="42">
        <v>42273</v>
      </c>
    </row>
    <row r="23" spans="1:37" ht="87.75" customHeight="1" thickBot="1" x14ac:dyDescent="0.3">
      <c r="A23" s="175"/>
      <c r="B23" s="162"/>
      <c r="C23" s="162"/>
      <c r="D23" s="188" t="s">
        <v>201</v>
      </c>
      <c r="E23" s="188" t="s">
        <v>202</v>
      </c>
      <c r="F23" s="70" t="s">
        <v>39</v>
      </c>
      <c r="G23" s="72" t="s">
        <v>55</v>
      </c>
      <c r="H23" s="68" t="s">
        <v>70</v>
      </c>
      <c r="I23" s="72" t="s">
        <v>80</v>
      </c>
      <c r="J23" s="38" t="s">
        <v>78</v>
      </c>
      <c r="K23" s="72" t="s">
        <v>78</v>
      </c>
      <c r="L23" s="70" t="s">
        <v>169</v>
      </c>
      <c r="M23" s="72">
        <v>2</v>
      </c>
      <c r="N23" s="38">
        <v>3</v>
      </c>
      <c r="O23" s="70">
        <f t="shared" si="16"/>
        <v>6</v>
      </c>
      <c r="P23" s="72" t="str">
        <f t="shared" si="18"/>
        <v>MEDIO</v>
      </c>
      <c r="Q23" s="70">
        <v>25</v>
      </c>
      <c r="R23" s="72">
        <f>O23*Q23</f>
        <v>150</v>
      </c>
      <c r="S23" s="70" t="str">
        <f>IF(R23&lt;40,"IV",(IF(R23&lt;150,"III",(IF(R23&lt;600,"II","I")))))</f>
        <v>II</v>
      </c>
      <c r="T23" s="72" t="str">
        <f>IF(S23="I","NO ACEPTABLE",(IF(S23="II","ACEPTABLE CON CONTROL ESPECIFICO",(IF(S23="III","MEJORABLE","ACEPTABLE")))))</f>
        <v>ACEPTABLE CON CONTROL ESPECIFICO</v>
      </c>
      <c r="U23" s="70">
        <v>1</v>
      </c>
      <c r="V23" s="72">
        <v>0</v>
      </c>
      <c r="W23" s="70">
        <v>0</v>
      </c>
      <c r="X23" s="72">
        <f>U23+V23+W23</f>
        <v>1</v>
      </c>
      <c r="Y23" s="70" t="s">
        <v>79</v>
      </c>
      <c r="Z23" s="72" t="s">
        <v>39</v>
      </c>
      <c r="AA23" s="70" t="s">
        <v>78</v>
      </c>
      <c r="AB23" s="72" t="s">
        <v>78</v>
      </c>
      <c r="AC23" s="70" t="s">
        <v>78</v>
      </c>
      <c r="AD23" s="72" t="s">
        <v>151</v>
      </c>
      <c r="AE23" s="70" t="s">
        <v>78</v>
      </c>
      <c r="AF23" s="72" t="s">
        <v>78</v>
      </c>
      <c r="AG23" s="70" t="s">
        <v>90</v>
      </c>
      <c r="AH23" s="72" t="s">
        <v>150</v>
      </c>
      <c r="AI23" s="76">
        <v>42257</v>
      </c>
    </row>
    <row r="24" spans="1:37" ht="79.5" customHeight="1" thickBot="1" x14ac:dyDescent="0.3">
      <c r="A24" s="175"/>
      <c r="B24" s="162"/>
      <c r="C24" s="162"/>
      <c r="D24" s="189"/>
      <c r="E24" s="189"/>
      <c r="F24" s="38" t="s">
        <v>39</v>
      </c>
      <c r="G24" s="40" t="s">
        <v>46</v>
      </c>
      <c r="H24" s="24" t="s">
        <v>70</v>
      </c>
      <c r="I24" s="40" t="s">
        <v>83</v>
      </c>
      <c r="J24" s="38" t="s">
        <v>78</v>
      </c>
      <c r="K24" s="40" t="s">
        <v>78</v>
      </c>
      <c r="L24" s="38" t="s">
        <v>169</v>
      </c>
      <c r="M24" s="40">
        <v>2</v>
      </c>
      <c r="N24" s="38">
        <v>3</v>
      </c>
      <c r="O24" s="38">
        <f t="shared" si="16"/>
        <v>6</v>
      </c>
      <c r="P24" s="40" t="str">
        <f t="shared" si="18"/>
        <v>MEDIO</v>
      </c>
      <c r="Q24" s="38">
        <v>25</v>
      </c>
      <c r="R24" s="40">
        <f t="shared" ref="R24" si="22">O24*Q24</f>
        <v>150</v>
      </c>
      <c r="S24" s="38" t="str">
        <f t="shared" ref="S24" si="23">IF(R24&lt;40,"IV",(IF(R24&lt;150,"III",(IF(R24&lt;600,"II","I")))))</f>
        <v>II</v>
      </c>
      <c r="T24" s="40" t="str">
        <f>IF(S24="I","NO ACEPTABLE",(IF(S24="II","ACEPTABLE CON CONTROL ESPECIFICO",(IF(S24="III","MEJORABLE","ACEPTABLE")))))</f>
        <v>ACEPTABLE CON CONTROL ESPECIFICO</v>
      </c>
      <c r="U24" s="38">
        <v>1</v>
      </c>
      <c r="V24" s="40">
        <v>0</v>
      </c>
      <c r="W24" s="38">
        <v>0</v>
      </c>
      <c r="X24" s="40">
        <f t="shared" ref="X24" si="24">U24+V24+W24</f>
        <v>1</v>
      </c>
      <c r="Y24" s="38" t="s">
        <v>82</v>
      </c>
      <c r="Z24" s="40" t="s">
        <v>39</v>
      </c>
      <c r="AA24" s="38" t="s">
        <v>78</v>
      </c>
      <c r="AB24" s="40" t="s">
        <v>78</v>
      </c>
      <c r="AC24" s="38" t="s">
        <v>78</v>
      </c>
      <c r="AD24" s="40" t="s">
        <v>152</v>
      </c>
      <c r="AE24" s="38" t="s">
        <v>78</v>
      </c>
      <c r="AF24" s="40" t="s">
        <v>78</v>
      </c>
      <c r="AG24" s="38" t="s">
        <v>91</v>
      </c>
      <c r="AH24" s="40" t="s">
        <v>150</v>
      </c>
      <c r="AI24" s="42">
        <v>42267</v>
      </c>
    </row>
    <row r="25" spans="1:37" ht="80.25" customHeight="1" thickBot="1" x14ac:dyDescent="0.3">
      <c r="A25" s="176"/>
      <c r="B25" s="163"/>
      <c r="C25" s="163"/>
      <c r="D25" s="190"/>
      <c r="E25" s="190"/>
      <c r="F25" s="82" t="s">
        <v>39</v>
      </c>
      <c r="G25" s="40" t="s">
        <v>52</v>
      </c>
      <c r="H25" s="24" t="s">
        <v>67</v>
      </c>
      <c r="I25" s="40" t="s">
        <v>203</v>
      </c>
      <c r="J25" s="38" t="s">
        <v>78</v>
      </c>
      <c r="K25" s="40" t="s">
        <v>78</v>
      </c>
      <c r="L25" s="38" t="s">
        <v>169</v>
      </c>
      <c r="M25" s="40">
        <v>2</v>
      </c>
      <c r="N25" s="38">
        <v>3</v>
      </c>
      <c r="O25" s="38">
        <f t="shared" si="16"/>
        <v>6</v>
      </c>
      <c r="P25" s="40" t="str">
        <f t="shared" ref="P25" si="25">IF(O25&lt;6,"BAJO",(IF(O25&lt;10,"MEDIO",(IF(O25&lt;24,"ALTO","MUY ALTO")))))</f>
        <v>MEDIO</v>
      </c>
      <c r="Q25" s="38">
        <v>25</v>
      </c>
      <c r="R25" s="40">
        <f t="shared" ref="R25" si="26">O25*Q25</f>
        <v>150</v>
      </c>
      <c r="S25" s="38" t="str">
        <f t="shared" ref="S25" si="27">IF(R25&lt;40,"IV",(IF(R25&lt;150,"III",(IF(R25&lt;600,"II","I")))))</f>
        <v>II</v>
      </c>
      <c r="T25" s="40" t="str">
        <f>IF(S25="I","NO ACEPTABLE",(IF(S25="II","ACEPTABLE CON CONTROL ESPECIFICO",(IF(S25="III","MEJORABLE","ACEPTABLE")))))</f>
        <v>ACEPTABLE CON CONTROL ESPECIFICO</v>
      </c>
      <c r="U25" s="38">
        <v>1</v>
      </c>
      <c r="V25" s="40">
        <v>0</v>
      </c>
      <c r="W25" s="38">
        <v>0</v>
      </c>
      <c r="X25" s="40">
        <f t="shared" ref="X25" si="28">U25+V25+W25</f>
        <v>1</v>
      </c>
      <c r="Y25" s="38" t="s">
        <v>82</v>
      </c>
      <c r="Z25" s="40" t="s">
        <v>39</v>
      </c>
      <c r="AA25" s="38" t="s">
        <v>78</v>
      </c>
      <c r="AB25" s="40" t="s">
        <v>78</v>
      </c>
      <c r="AC25" s="38" t="s">
        <v>78</v>
      </c>
      <c r="AD25" s="40" t="s">
        <v>152</v>
      </c>
      <c r="AE25" s="38" t="s">
        <v>78</v>
      </c>
      <c r="AF25" s="40" t="s">
        <v>78</v>
      </c>
      <c r="AG25" s="38" t="s">
        <v>91</v>
      </c>
      <c r="AH25" s="40" t="s">
        <v>150</v>
      </c>
      <c r="AI25" s="42">
        <v>42267</v>
      </c>
    </row>
  </sheetData>
  <autoFilter ref="A8:AK21" xr:uid="{00000000-0009-0000-0000-000001000000}">
    <filterColumn colId="6" showButton="0"/>
    <filterColumn colId="9" showButton="0"/>
    <filterColumn colId="10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20" showButton="0"/>
    <filterColumn colId="21" showButton="0"/>
    <filterColumn colId="22" showButton="0"/>
    <filterColumn colId="23" showButton="0"/>
    <filterColumn colId="24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</autoFilter>
  <mergeCells count="53">
    <mergeCell ref="B21:B25"/>
    <mergeCell ref="C20:C25"/>
    <mergeCell ref="D23:D25"/>
    <mergeCell ref="E23:E25"/>
    <mergeCell ref="D21:D22"/>
    <mergeCell ref="E21:E22"/>
    <mergeCell ref="A20:A25"/>
    <mergeCell ref="E11:E12"/>
    <mergeCell ref="E14:E15"/>
    <mergeCell ref="A11:A15"/>
    <mergeCell ref="B11:B15"/>
    <mergeCell ref="C11:C15"/>
    <mergeCell ref="A19:AI19"/>
    <mergeCell ref="H20:H21"/>
    <mergeCell ref="D14:D15"/>
    <mergeCell ref="A16:AI16"/>
    <mergeCell ref="A17:A18"/>
    <mergeCell ref="B17:B18"/>
    <mergeCell ref="C17:C18"/>
    <mergeCell ref="D17:D18"/>
    <mergeCell ref="E17:E18"/>
    <mergeCell ref="D11:D12"/>
    <mergeCell ref="AE20:AE21"/>
    <mergeCell ref="AF20:AF21"/>
    <mergeCell ref="AG20:AG21"/>
    <mergeCell ref="AH20:AH21"/>
    <mergeCell ref="AI20:AI21"/>
    <mergeCell ref="AI8:AI10"/>
    <mergeCell ref="U9:X9"/>
    <mergeCell ref="Y9:Y10"/>
    <mergeCell ref="Z9:Z10"/>
    <mergeCell ref="U8:Z8"/>
    <mergeCell ref="J8:L9"/>
    <mergeCell ref="M8:S9"/>
    <mergeCell ref="T8:T9"/>
    <mergeCell ref="AA8:AG9"/>
    <mergeCell ref="AH8:AH10"/>
    <mergeCell ref="F8:F10"/>
    <mergeCell ref="A1:F3"/>
    <mergeCell ref="G1:AI3"/>
    <mergeCell ref="A5:F5"/>
    <mergeCell ref="G5:AG5"/>
    <mergeCell ref="A6:F6"/>
    <mergeCell ref="G6:S6"/>
    <mergeCell ref="T6:Y6"/>
    <mergeCell ref="Z6:AG6"/>
    <mergeCell ref="A8:A10"/>
    <mergeCell ref="B8:B10"/>
    <mergeCell ref="C8:C10"/>
    <mergeCell ref="D8:D10"/>
    <mergeCell ref="E8:E10"/>
    <mergeCell ref="G8:H9"/>
    <mergeCell ref="I8:I10"/>
  </mergeCells>
  <conditionalFormatting sqref="S11:S15">
    <cfRule type="containsText" dxfId="145" priority="167" operator="containsText" text="IV">
      <formula>NOT(ISERROR(SEARCH("IV",S11)))</formula>
    </cfRule>
    <cfRule type="containsText" dxfId="144" priority="168" operator="containsText" text="III">
      <formula>NOT(ISERROR(SEARCH("III",S11)))</formula>
    </cfRule>
    <cfRule type="containsText" dxfId="143" priority="169" operator="containsText" text="II">
      <formula>NOT(ISERROR(SEARCH("II",S11)))</formula>
    </cfRule>
    <cfRule type="containsText" dxfId="142" priority="170" operator="containsText" text="I">
      <formula>NOT(ISERROR(SEARCH("I",S11)))</formula>
    </cfRule>
  </conditionalFormatting>
  <conditionalFormatting sqref="S17">
    <cfRule type="containsText" dxfId="141" priority="163" operator="containsText" text="IV">
      <formula>NOT(ISERROR(SEARCH("IV",S17)))</formula>
    </cfRule>
    <cfRule type="containsText" dxfId="140" priority="164" operator="containsText" text="III">
      <formula>NOT(ISERROR(SEARCH("III",S17)))</formula>
    </cfRule>
    <cfRule type="containsText" dxfId="139" priority="165" operator="containsText" text="II">
      <formula>NOT(ISERROR(SEARCH("II",S17)))</formula>
    </cfRule>
    <cfRule type="containsText" dxfId="138" priority="166" operator="containsText" text="I">
      <formula>NOT(ISERROR(SEARCH("I",S17)))</formula>
    </cfRule>
  </conditionalFormatting>
  <conditionalFormatting sqref="S18">
    <cfRule type="containsText" dxfId="137" priority="148" operator="containsText" text="IV">
      <formula>NOT(ISERROR(SEARCH("IV",S18)))</formula>
    </cfRule>
    <cfRule type="containsText" dxfId="136" priority="149" operator="containsText" text="III">
      <formula>NOT(ISERROR(SEARCH("III",S18)))</formula>
    </cfRule>
    <cfRule type="containsText" dxfId="135" priority="150" operator="containsText" text="II">
      <formula>NOT(ISERROR(SEARCH("II",S18)))</formula>
    </cfRule>
    <cfRule type="containsText" dxfId="134" priority="151" operator="containsText" text="I">
      <formula>NOT(ISERROR(SEARCH("I",S18)))</formula>
    </cfRule>
  </conditionalFormatting>
  <conditionalFormatting sqref="S20">
    <cfRule type="containsText" dxfId="133" priority="136" operator="containsText" text="IV">
      <formula>NOT(ISERROR(SEARCH("IV",S20)))</formula>
    </cfRule>
    <cfRule type="containsText" dxfId="132" priority="137" operator="containsText" text="III">
      <formula>NOT(ISERROR(SEARCH("III",S20)))</formula>
    </cfRule>
    <cfRule type="containsText" dxfId="131" priority="138" operator="containsText" text="II">
      <formula>NOT(ISERROR(SEARCH("II",S20)))</formula>
    </cfRule>
    <cfRule type="containsText" dxfId="130" priority="139" operator="containsText" text="I">
      <formula>NOT(ISERROR(SEARCH("I",S20)))</formula>
    </cfRule>
  </conditionalFormatting>
  <conditionalFormatting sqref="T20">
    <cfRule type="endsWith" dxfId="129" priority="108" operator="endsWith" text="NO ACEPTABLE">
      <formula>RIGHT(T20,LEN("NO ACEPTABLE"))="NO ACEPTABLE"</formula>
    </cfRule>
    <cfRule type="endsWith" dxfId="128" priority="109" operator="endsWith" text="ACEPTABLE">
      <formula>RIGHT(T20,LEN("ACEPTABLE"))="ACEPTABLE"</formula>
    </cfRule>
    <cfRule type="endsWith" dxfId="127" priority="110" operator="endsWith" text="CONTROL ESPECIFICO">
      <formula>RIGHT(T20,LEN("CONTROL ESPECIFICO"))="CONTROL ESPECIFICO"</formula>
    </cfRule>
  </conditionalFormatting>
  <conditionalFormatting sqref="T11">
    <cfRule type="endsWith" dxfId="126" priority="105" operator="endsWith" text="NO ACEPTABLE">
      <formula>RIGHT(T11,LEN("NO ACEPTABLE"))="NO ACEPTABLE"</formula>
    </cfRule>
    <cfRule type="endsWith" dxfId="125" priority="106" operator="endsWith" text="ACEPTABLE">
      <formula>RIGHT(T11,LEN("ACEPTABLE"))="ACEPTABLE"</formula>
    </cfRule>
    <cfRule type="endsWith" dxfId="124" priority="107" operator="endsWith" text="CONTROL ESPECIFICO">
      <formula>RIGHT(T11,LEN("CONTROL ESPECIFICO"))="CONTROL ESPECIFICO"</formula>
    </cfRule>
  </conditionalFormatting>
  <conditionalFormatting sqref="T11:T12">
    <cfRule type="containsText" dxfId="123" priority="104" operator="containsText" text="MEJORABLE">
      <formula>NOT(ISERROR(SEARCH("MEJORABLE",T11)))</formula>
    </cfRule>
  </conditionalFormatting>
  <conditionalFormatting sqref="T12">
    <cfRule type="endsWith" dxfId="122" priority="101" operator="endsWith" text="NO ACEPTABLE">
      <formula>RIGHT(T12,LEN("NO ACEPTABLE"))="NO ACEPTABLE"</formula>
    </cfRule>
    <cfRule type="endsWith" dxfId="121" priority="102" operator="endsWith" text="ACEPTABLE">
      <formula>RIGHT(T12,LEN("ACEPTABLE"))="ACEPTABLE"</formula>
    </cfRule>
    <cfRule type="endsWith" dxfId="120" priority="103" operator="endsWith" text="CONTROL ESPECIFICO">
      <formula>RIGHT(T12,LEN("CONTROL ESPECIFICO"))="CONTROL ESPECIFICO"</formula>
    </cfRule>
  </conditionalFormatting>
  <conditionalFormatting sqref="T13">
    <cfRule type="endsWith" dxfId="119" priority="98" operator="endsWith" text="NO ACEPTABLE">
      <formula>RIGHT(T13,LEN("NO ACEPTABLE"))="NO ACEPTABLE"</formula>
    </cfRule>
    <cfRule type="endsWith" dxfId="118" priority="99" operator="endsWith" text="ACEPTABLE">
      <formula>RIGHT(T13,LEN("ACEPTABLE"))="ACEPTABLE"</formula>
    </cfRule>
    <cfRule type="endsWith" dxfId="117" priority="100" operator="endsWith" text="CONTROL ESPECIFICO">
      <formula>RIGHT(T13,LEN("CONTROL ESPECIFICO"))="CONTROL ESPECIFICO"</formula>
    </cfRule>
  </conditionalFormatting>
  <conditionalFormatting sqref="T13">
    <cfRule type="containsText" dxfId="116" priority="97" operator="containsText" text="MEJORABLE">
      <formula>NOT(ISERROR(SEARCH("MEJORABLE",T13)))</formula>
    </cfRule>
  </conditionalFormatting>
  <conditionalFormatting sqref="T14">
    <cfRule type="endsWith" dxfId="115" priority="94" operator="endsWith" text="NO ACEPTABLE">
      <formula>RIGHT(T14,LEN("NO ACEPTABLE"))="NO ACEPTABLE"</formula>
    </cfRule>
    <cfRule type="endsWith" dxfId="114" priority="95" operator="endsWith" text="ACEPTABLE">
      <formula>RIGHT(T14,LEN("ACEPTABLE"))="ACEPTABLE"</formula>
    </cfRule>
    <cfRule type="endsWith" dxfId="113" priority="96" operator="endsWith" text="CONTROL ESPECIFICO">
      <formula>RIGHT(T14,LEN("CONTROL ESPECIFICO"))="CONTROL ESPECIFICO"</formula>
    </cfRule>
  </conditionalFormatting>
  <conditionalFormatting sqref="T14">
    <cfRule type="containsText" dxfId="112" priority="93" operator="containsText" text="MEJORABLE">
      <formula>NOT(ISERROR(SEARCH("MEJORABLE",T14)))</formula>
    </cfRule>
  </conditionalFormatting>
  <conditionalFormatting sqref="T15">
    <cfRule type="endsWith" dxfId="111" priority="90" operator="endsWith" text="NO ACEPTABLE">
      <formula>RIGHT(T15,LEN("NO ACEPTABLE"))="NO ACEPTABLE"</formula>
    </cfRule>
    <cfRule type="endsWith" dxfId="110" priority="91" operator="endsWith" text="ACEPTABLE">
      <formula>RIGHT(T15,LEN("ACEPTABLE"))="ACEPTABLE"</formula>
    </cfRule>
    <cfRule type="endsWith" dxfId="109" priority="92" operator="endsWith" text="CONTROL ESPECIFICO">
      <formula>RIGHT(T15,LEN("CONTROL ESPECIFICO"))="CONTROL ESPECIFICO"</formula>
    </cfRule>
  </conditionalFormatting>
  <conditionalFormatting sqref="T15">
    <cfRule type="containsText" dxfId="108" priority="89" operator="containsText" text="MEJORABLE">
      <formula>NOT(ISERROR(SEARCH("MEJORABLE",T15)))</formula>
    </cfRule>
  </conditionalFormatting>
  <conditionalFormatting sqref="T17">
    <cfRule type="endsWith" dxfId="107" priority="86" operator="endsWith" text="NO ACEPTABLE">
      <formula>RIGHT(T17,LEN("NO ACEPTABLE"))="NO ACEPTABLE"</formula>
    </cfRule>
    <cfRule type="endsWith" dxfId="106" priority="87" operator="endsWith" text="ACEPTABLE">
      <formula>RIGHT(T17,LEN("ACEPTABLE"))="ACEPTABLE"</formula>
    </cfRule>
    <cfRule type="endsWith" dxfId="105" priority="88" operator="endsWith" text="CONTROL ESPECIFICO">
      <formula>RIGHT(T17,LEN("CONTROL ESPECIFICO"))="CONTROL ESPECIFICO"</formula>
    </cfRule>
  </conditionalFormatting>
  <conditionalFormatting sqref="T17">
    <cfRule type="containsText" dxfId="104" priority="85" operator="containsText" text="MEJORABLE">
      <formula>NOT(ISERROR(SEARCH("MEJORABLE",T17)))</formula>
    </cfRule>
  </conditionalFormatting>
  <conditionalFormatting sqref="T18">
    <cfRule type="endsWith" dxfId="103" priority="82" operator="endsWith" text="NO ACEPTABLE">
      <formula>RIGHT(T18,LEN("NO ACEPTABLE"))="NO ACEPTABLE"</formula>
    </cfRule>
    <cfRule type="endsWith" dxfId="102" priority="83" operator="endsWith" text="ACEPTABLE">
      <formula>RIGHT(T18,LEN("ACEPTABLE"))="ACEPTABLE"</formula>
    </cfRule>
    <cfRule type="endsWith" dxfId="101" priority="84" operator="endsWith" text="CONTROL ESPECIFICO">
      <formula>RIGHT(T18,LEN("CONTROL ESPECIFICO"))="CONTROL ESPECIFICO"</formula>
    </cfRule>
  </conditionalFormatting>
  <conditionalFormatting sqref="T18">
    <cfRule type="containsText" dxfId="100" priority="81" operator="containsText" text="MEJORABLE">
      <formula>NOT(ISERROR(SEARCH("MEJORABLE",T18)))</formula>
    </cfRule>
  </conditionalFormatting>
  <conditionalFormatting sqref="T20">
    <cfRule type="containsText" dxfId="99" priority="40" operator="containsText" text="MEJORABLE">
      <formula>NOT(ISERROR(SEARCH("MEJORABLE",T20)))</formula>
    </cfRule>
  </conditionalFormatting>
  <conditionalFormatting sqref="S22">
    <cfRule type="containsText" dxfId="98" priority="36" operator="containsText" text="IV">
      <formula>NOT(ISERROR(SEARCH("IV",S22)))</formula>
    </cfRule>
    <cfRule type="containsText" dxfId="97" priority="37" operator="containsText" text="III">
      <formula>NOT(ISERROR(SEARCH("III",S22)))</formula>
    </cfRule>
    <cfRule type="containsText" dxfId="96" priority="38" operator="containsText" text="II">
      <formula>NOT(ISERROR(SEARCH("II",S22)))</formula>
    </cfRule>
    <cfRule type="containsText" dxfId="95" priority="39" operator="containsText" text="I">
      <formula>NOT(ISERROR(SEARCH("I",S22)))</formula>
    </cfRule>
  </conditionalFormatting>
  <conditionalFormatting sqref="T22">
    <cfRule type="endsWith" dxfId="94" priority="33" operator="endsWith" text="NO ACEPTABLE">
      <formula>RIGHT(T22,LEN("NO ACEPTABLE"))="NO ACEPTABLE"</formula>
    </cfRule>
    <cfRule type="endsWith" dxfId="93" priority="34" operator="endsWith" text="ACEPTABLE">
      <formula>RIGHT(T22,LEN("ACEPTABLE"))="ACEPTABLE"</formula>
    </cfRule>
    <cfRule type="endsWith" dxfId="92" priority="35" operator="endsWith" text="CONTROL ESPECIFICO">
      <formula>RIGHT(T22,LEN("CONTROL ESPECIFICO"))="CONTROL ESPECIFICO"</formula>
    </cfRule>
  </conditionalFormatting>
  <conditionalFormatting sqref="T22">
    <cfRule type="containsText" dxfId="91" priority="32" operator="containsText" text="MEJORABLE">
      <formula>NOT(ISERROR(SEARCH("MEJORABLE",T22)))</formula>
    </cfRule>
  </conditionalFormatting>
  <conditionalFormatting sqref="S21">
    <cfRule type="containsText" dxfId="90" priority="28" operator="containsText" text="IV">
      <formula>NOT(ISERROR(SEARCH("IV",S21)))</formula>
    </cfRule>
    <cfRule type="containsText" dxfId="89" priority="29" operator="containsText" text="III">
      <formula>NOT(ISERROR(SEARCH("III",S21)))</formula>
    </cfRule>
    <cfRule type="containsText" dxfId="88" priority="30" operator="containsText" text="II">
      <formula>NOT(ISERROR(SEARCH("II",S21)))</formula>
    </cfRule>
    <cfRule type="containsText" dxfId="87" priority="31" operator="containsText" text="I">
      <formula>NOT(ISERROR(SEARCH("I",S21)))</formula>
    </cfRule>
  </conditionalFormatting>
  <conditionalFormatting sqref="T21">
    <cfRule type="endsWith" dxfId="86" priority="21" operator="endsWith" text="NO ACEPTABLE">
      <formula>RIGHT(T21,LEN("NO ACEPTABLE"))="NO ACEPTABLE"</formula>
    </cfRule>
    <cfRule type="endsWith" dxfId="85" priority="22" operator="endsWith" text="ACEPTABLE">
      <formula>RIGHT(T21,LEN("ACEPTABLE"))="ACEPTABLE"</formula>
    </cfRule>
    <cfRule type="endsWith" dxfId="84" priority="23" operator="endsWith" text="CONTROL ESPECIFICO">
      <formula>RIGHT(T21,LEN("CONTROL ESPECIFICO"))="CONTROL ESPECIFICO"</formula>
    </cfRule>
  </conditionalFormatting>
  <conditionalFormatting sqref="T21">
    <cfRule type="containsText" dxfId="83" priority="20" operator="containsText" text="MEJORABLE">
      <formula>NOT(ISERROR(SEARCH("MEJORABLE",T21)))</formula>
    </cfRule>
  </conditionalFormatting>
  <conditionalFormatting sqref="S23:S24">
    <cfRule type="containsText" dxfId="82" priority="16" operator="containsText" text="IV">
      <formula>NOT(ISERROR(SEARCH("IV",S23)))</formula>
    </cfRule>
    <cfRule type="containsText" dxfId="81" priority="17" operator="containsText" text="III">
      <formula>NOT(ISERROR(SEARCH("III",S23)))</formula>
    </cfRule>
    <cfRule type="containsText" dxfId="80" priority="18" operator="containsText" text="II">
      <formula>NOT(ISERROR(SEARCH("II",S23)))</formula>
    </cfRule>
    <cfRule type="containsText" dxfId="79" priority="19" operator="containsText" text="I">
      <formula>NOT(ISERROR(SEARCH("I",S23)))</formula>
    </cfRule>
  </conditionalFormatting>
  <conditionalFormatting sqref="T23">
    <cfRule type="endsWith" dxfId="78" priority="13" operator="endsWith" text="NO ACEPTABLE">
      <formula>RIGHT(T23,LEN("NO ACEPTABLE"))="NO ACEPTABLE"</formula>
    </cfRule>
    <cfRule type="endsWith" dxfId="77" priority="14" operator="endsWith" text="ACEPTABLE">
      <formula>RIGHT(T23,LEN("ACEPTABLE"))="ACEPTABLE"</formula>
    </cfRule>
    <cfRule type="endsWith" dxfId="76" priority="15" operator="endsWith" text="CONTROL ESPECIFICO">
      <formula>RIGHT(T23,LEN("CONTROL ESPECIFICO"))="CONTROL ESPECIFICO"</formula>
    </cfRule>
  </conditionalFormatting>
  <conditionalFormatting sqref="T23:T24">
    <cfRule type="containsText" dxfId="75" priority="12" operator="containsText" text="MEJORABLE">
      <formula>NOT(ISERROR(SEARCH("MEJORABLE",T23)))</formula>
    </cfRule>
  </conditionalFormatting>
  <conditionalFormatting sqref="T24">
    <cfRule type="endsWith" dxfId="74" priority="9" operator="endsWith" text="NO ACEPTABLE">
      <formula>RIGHT(T24,LEN("NO ACEPTABLE"))="NO ACEPTABLE"</formula>
    </cfRule>
    <cfRule type="endsWith" dxfId="73" priority="10" operator="endsWith" text="ACEPTABLE">
      <formula>RIGHT(T24,LEN("ACEPTABLE"))="ACEPTABLE"</formula>
    </cfRule>
    <cfRule type="endsWith" dxfId="72" priority="11" operator="endsWith" text="CONTROL ESPECIFICO">
      <formula>RIGHT(T24,LEN("CONTROL ESPECIFICO"))="CONTROL ESPECIFICO"</formula>
    </cfRule>
  </conditionalFormatting>
  <conditionalFormatting sqref="S25">
    <cfRule type="containsText" dxfId="71" priority="5" operator="containsText" text="IV">
      <formula>NOT(ISERROR(SEARCH("IV",S25)))</formula>
    </cfRule>
    <cfRule type="containsText" dxfId="70" priority="6" operator="containsText" text="III">
      <formula>NOT(ISERROR(SEARCH("III",S25)))</formula>
    </cfRule>
    <cfRule type="containsText" dxfId="69" priority="7" operator="containsText" text="II">
      <formula>NOT(ISERROR(SEARCH("II",S25)))</formula>
    </cfRule>
    <cfRule type="containsText" dxfId="68" priority="8" operator="containsText" text="I">
      <formula>NOT(ISERROR(SEARCH("I",S25)))</formula>
    </cfRule>
  </conditionalFormatting>
  <conditionalFormatting sqref="T25">
    <cfRule type="containsText" dxfId="67" priority="4" operator="containsText" text="MEJORABLE">
      <formula>NOT(ISERROR(SEARCH("MEJORABLE",T25)))</formula>
    </cfRule>
  </conditionalFormatting>
  <conditionalFormatting sqref="T25">
    <cfRule type="endsWith" dxfId="66" priority="1" operator="endsWith" text="NO ACEPTABLE">
      <formula>RIGHT(T25,LEN("NO ACEPTABLE"))="NO ACEPTABLE"</formula>
    </cfRule>
    <cfRule type="endsWith" dxfId="65" priority="2" operator="endsWith" text="ACEPTABLE">
      <formula>RIGHT(T25,LEN("ACEPTABLE"))="ACEPTABLE"</formula>
    </cfRule>
    <cfRule type="endsWith" dxfId="64" priority="3" operator="endsWith" text="CONTROL ESPECIFICO">
      <formula>RIGHT(T25,LEN("CONTROL ESPECIFICO"))="CONTROL ESPECIFICO"</formula>
    </cfRule>
  </conditionalFormatting>
  <dataValidations count="7">
    <dataValidation type="list" allowBlank="1" showInputMessage="1" showErrorMessage="1" sqref="H17:H18 H11:H15 H20 H22:H25" xr:uid="{00000000-0002-0000-0100-000000000000}">
      <formula1>$AJ$11:$AJ$15</formula1>
    </dataValidation>
    <dataValidation type="list" allowBlank="1" showInputMessage="1" showErrorMessage="1" sqref="M20:M25 M17:M18 M11:M15" xr:uid="{00000000-0002-0000-0100-000001000000}">
      <formula1>$AL$11:$AL$13</formula1>
    </dataValidation>
    <dataValidation type="list" allowBlank="1" showInputMessage="1" showErrorMessage="1" sqref="G17:G18 G11:G15 G20 G22:G24" xr:uid="{00000000-0002-0000-0100-000002000000}">
      <formula1>$AK$11:$AK$21</formula1>
    </dataValidation>
    <dataValidation type="list" allowBlank="1" showInputMessage="1" showErrorMessage="1" sqref="Q11:Q15 Q17:Q18 Q20:Q25" xr:uid="{00000000-0002-0000-0100-000003000000}">
      <formula1>$AN$11:$AN$14</formula1>
    </dataValidation>
    <dataValidation type="list" allowBlank="1" showInputMessage="1" showErrorMessage="1" sqref="G21" xr:uid="{00000000-0002-0000-0100-000004000000}">
      <formula1>$AK$11:$AK$19</formula1>
    </dataValidation>
    <dataValidation type="list" allowBlank="1" showInputMessage="1" showErrorMessage="1" sqref="N11:N15 N17:N18 N20:N25" xr:uid="{00000000-0002-0000-0100-000005000000}">
      <formula1>$AM$11:$AM$14</formula1>
    </dataValidation>
    <dataValidation type="list" allowBlank="1" showInputMessage="1" showErrorMessage="1" sqref="G25" xr:uid="{00000000-0002-0000-0100-000006000000}">
      <formula1>$AK$11:$AK$29</formula1>
    </dataValidation>
  </dataValidations>
  <pageMargins left="0.7" right="0.7" top="0.75" bottom="0.75" header="0.3" footer="0.3"/>
  <pageSetup paperSize="9" scale="19" orientation="portrait" r:id="rId1"/>
  <colBreaks count="1" manualBreakCount="1">
    <brk id="3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V20"/>
  <sheetViews>
    <sheetView tabSelected="1" topLeftCell="A8" zoomScale="75" zoomScaleNormal="75" zoomScaleSheetLayoutView="40" workbookViewId="0">
      <selection activeCell="A12" sqref="A12:A20"/>
    </sheetView>
  </sheetViews>
  <sheetFormatPr baseColWidth="10" defaultRowHeight="15" x14ac:dyDescent="0.25"/>
  <cols>
    <col min="1" max="3" width="8.7109375" customWidth="1"/>
    <col min="4" max="4" width="10.85546875" customWidth="1"/>
    <col min="5" max="5" width="26.140625" customWidth="1"/>
    <col min="6" max="6" width="8.7109375" customWidth="1"/>
    <col min="7" max="7" width="39" customWidth="1"/>
    <col min="8" max="8" width="14.85546875" customWidth="1"/>
    <col min="9" max="9" width="29.7109375" customWidth="1"/>
    <col min="10" max="10" width="18.5703125" customWidth="1"/>
    <col min="11" max="11" width="17.5703125" customWidth="1"/>
    <col min="12" max="12" width="21.7109375" customWidth="1"/>
    <col min="13" max="15" width="8.7109375" customWidth="1"/>
    <col min="17" max="17" width="8.7109375" customWidth="1"/>
    <col min="18" max="18" width="8.42578125" customWidth="1"/>
    <col min="19" max="19" width="12.7109375" customWidth="1"/>
    <col min="20" max="20" width="22.42578125" customWidth="1"/>
    <col min="21" max="24" width="13" customWidth="1"/>
    <col min="25" max="25" width="21" customWidth="1"/>
    <col min="26" max="26" width="13" customWidth="1"/>
    <col min="28" max="28" width="19.140625" customWidth="1"/>
    <col min="29" max="29" width="19.85546875" customWidth="1"/>
    <col min="30" max="30" width="34.140625" customWidth="1"/>
    <col min="31" max="31" width="22.140625" customWidth="1"/>
    <col min="32" max="32" width="22.7109375" customWidth="1"/>
    <col min="33" max="33" width="26.85546875" customWidth="1"/>
    <col min="34" max="34" width="14.42578125" customWidth="1"/>
    <col min="35" max="35" width="18.140625" customWidth="1"/>
    <col min="36" max="36" width="15.7109375" hidden="1" customWidth="1"/>
    <col min="37" max="37" width="29" hidden="1" customWidth="1"/>
    <col min="38" max="39" width="11.42578125" customWidth="1"/>
    <col min="40" max="40" width="11.42578125" hidden="1" customWidth="1"/>
    <col min="42" max="42" width="0" hidden="1" customWidth="1"/>
  </cols>
  <sheetData>
    <row r="1" spans="1:74" s="1" customFormat="1" ht="31.5" customHeight="1" x14ac:dyDescent="0.25">
      <c r="A1" s="89"/>
      <c r="B1" s="90"/>
      <c r="C1" s="90"/>
      <c r="D1" s="90"/>
      <c r="E1" s="90"/>
      <c r="F1" s="90"/>
      <c r="G1" s="95" t="s">
        <v>16</v>
      </c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7"/>
      <c r="AJ1" s="9"/>
    </row>
    <row r="2" spans="1:74" s="1" customFormat="1" ht="31.5" customHeight="1" x14ac:dyDescent="0.25">
      <c r="A2" s="91"/>
      <c r="B2" s="92"/>
      <c r="C2" s="92"/>
      <c r="D2" s="92"/>
      <c r="E2" s="92"/>
      <c r="F2" s="92"/>
      <c r="G2" s="98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100"/>
      <c r="AJ2" s="9"/>
    </row>
    <row r="3" spans="1:74" s="1" customFormat="1" ht="31.5" customHeight="1" thickBot="1" x14ac:dyDescent="0.3">
      <c r="A3" s="93"/>
      <c r="B3" s="94"/>
      <c r="C3" s="94"/>
      <c r="D3" s="94"/>
      <c r="E3" s="94"/>
      <c r="F3" s="94"/>
      <c r="G3" s="101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3"/>
      <c r="AJ3" s="9"/>
    </row>
    <row r="4" spans="1:74" s="1" customFormat="1" ht="15" customHeight="1" x14ac:dyDescent="0.25">
      <c r="A4" s="66"/>
      <c r="B4" s="66"/>
      <c r="C4" s="66"/>
      <c r="D4" s="66"/>
      <c r="E4" s="66"/>
      <c r="F4" s="66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9"/>
      <c r="AF4" s="9"/>
      <c r="AG4" s="9"/>
    </row>
    <row r="5" spans="1:74" s="1" customFormat="1" ht="21" x14ac:dyDescent="0.35">
      <c r="A5" s="104" t="s">
        <v>15</v>
      </c>
      <c r="B5" s="104"/>
      <c r="C5" s="104"/>
      <c r="D5" s="104"/>
      <c r="E5" s="104"/>
      <c r="F5" s="104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2"/>
      <c r="AI5" s="12"/>
      <c r="AJ5" s="12"/>
    </row>
    <row r="6" spans="1:74" s="1" customFormat="1" ht="21" x14ac:dyDescent="0.35">
      <c r="A6" s="104" t="s">
        <v>142</v>
      </c>
      <c r="B6" s="104"/>
      <c r="C6" s="104"/>
      <c r="D6" s="104"/>
      <c r="E6" s="104"/>
      <c r="F6" s="104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7" t="s">
        <v>37</v>
      </c>
      <c r="U6" s="107"/>
      <c r="V6" s="107"/>
      <c r="W6" s="107"/>
      <c r="X6" s="107"/>
      <c r="Y6" s="107"/>
      <c r="Z6" s="108"/>
      <c r="AA6" s="109"/>
      <c r="AB6" s="109"/>
      <c r="AC6" s="109"/>
      <c r="AD6" s="109"/>
      <c r="AE6" s="109"/>
      <c r="AF6" s="109"/>
      <c r="AG6" s="109"/>
      <c r="AH6" s="12"/>
      <c r="AI6" s="12"/>
      <c r="AJ6" s="12"/>
    </row>
    <row r="7" spans="1:74" s="1" customFormat="1" ht="21.75" thickBot="1" x14ac:dyDescent="0.4">
      <c r="A7" s="13"/>
      <c r="B7" s="13"/>
      <c r="C7" s="13"/>
      <c r="D7" s="13"/>
      <c r="E7" s="13"/>
      <c r="F7" s="13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12"/>
      <c r="AG7" s="12"/>
      <c r="AH7" s="12"/>
      <c r="AI7" s="12"/>
      <c r="AJ7" s="12"/>
    </row>
    <row r="8" spans="1:74" s="6" customFormat="1" ht="94.5" customHeight="1" x14ac:dyDescent="0.25">
      <c r="A8" s="110" t="s">
        <v>0</v>
      </c>
      <c r="B8" s="110" t="s">
        <v>17</v>
      </c>
      <c r="C8" s="110" t="s">
        <v>72</v>
      </c>
      <c r="D8" s="110" t="s">
        <v>1</v>
      </c>
      <c r="E8" s="110" t="s">
        <v>2</v>
      </c>
      <c r="F8" s="110" t="s">
        <v>18</v>
      </c>
      <c r="G8" s="128" t="s">
        <v>3</v>
      </c>
      <c r="H8" s="129"/>
      <c r="I8" s="132" t="s">
        <v>6</v>
      </c>
      <c r="J8" s="134" t="s">
        <v>7</v>
      </c>
      <c r="K8" s="135"/>
      <c r="L8" s="136"/>
      <c r="M8" s="140" t="s">
        <v>9</v>
      </c>
      <c r="N8" s="141"/>
      <c r="O8" s="141"/>
      <c r="P8" s="141"/>
      <c r="Q8" s="141"/>
      <c r="R8" s="141"/>
      <c r="S8" s="142"/>
      <c r="T8" s="146" t="s">
        <v>19</v>
      </c>
      <c r="U8" s="148" t="s">
        <v>38</v>
      </c>
      <c r="V8" s="149"/>
      <c r="W8" s="149"/>
      <c r="X8" s="149"/>
      <c r="Y8" s="149"/>
      <c r="Z8" s="150"/>
      <c r="AA8" s="115" t="s">
        <v>20</v>
      </c>
      <c r="AB8" s="115"/>
      <c r="AC8" s="115"/>
      <c r="AD8" s="115"/>
      <c r="AE8" s="115"/>
      <c r="AF8" s="115"/>
      <c r="AG8" s="116"/>
      <c r="AH8" s="119" t="s">
        <v>21</v>
      </c>
      <c r="AI8" s="119" t="s">
        <v>22</v>
      </c>
      <c r="AJ8" s="14"/>
      <c r="AK8" s="2"/>
      <c r="AL8" s="3"/>
      <c r="AM8" s="3"/>
      <c r="AN8" s="3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5"/>
      <c r="BT8" s="5"/>
      <c r="BU8" s="5"/>
      <c r="BV8" s="5"/>
    </row>
    <row r="9" spans="1:74" s="6" customFormat="1" ht="27.75" customHeight="1" thickBot="1" x14ac:dyDescent="0.3">
      <c r="A9" s="111"/>
      <c r="B9" s="111"/>
      <c r="C9" s="111"/>
      <c r="D9" s="111"/>
      <c r="E9" s="111"/>
      <c r="F9" s="111"/>
      <c r="G9" s="130"/>
      <c r="H9" s="131"/>
      <c r="I9" s="133"/>
      <c r="J9" s="137"/>
      <c r="K9" s="138"/>
      <c r="L9" s="139"/>
      <c r="M9" s="143"/>
      <c r="N9" s="144"/>
      <c r="O9" s="144"/>
      <c r="P9" s="144"/>
      <c r="Q9" s="144"/>
      <c r="R9" s="144"/>
      <c r="S9" s="145"/>
      <c r="T9" s="147"/>
      <c r="U9" s="121" t="s">
        <v>73</v>
      </c>
      <c r="V9" s="122"/>
      <c r="W9" s="122"/>
      <c r="X9" s="123"/>
      <c r="Y9" s="124" t="s">
        <v>32</v>
      </c>
      <c r="Z9" s="126" t="s">
        <v>33</v>
      </c>
      <c r="AA9" s="117"/>
      <c r="AB9" s="117"/>
      <c r="AC9" s="117"/>
      <c r="AD9" s="117"/>
      <c r="AE9" s="117"/>
      <c r="AF9" s="117"/>
      <c r="AG9" s="118"/>
      <c r="AH9" s="120"/>
      <c r="AI9" s="120"/>
      <c r="AJ9" s="14"/>
      <c r="AK9" s="2"/>
      <c r="AL9" s="3"/>
      <c r="AM9" s="3"/>
      <c r="AN9" s="3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5"/>
      <c r="BT9" s="5"/>
      <c r="BU9" s="5"/>
      <c r="BV9" s="5"/>
    </row>
    <row r="10" spans="1:74" s="6" customFormat="1" ht="197.25" customHeight="1" thickBot="1" x14ac:dyDescent="0.3">
      <c r="A10" s="112"/>
      <c r="B10" s="112"/>
      <c r="C10" s="112"/>
      <c r="D10" s="112"/>
      <c r="E10" s="111"/>
      <c r="F10" s="111"/>
      <c r="G10" s="67" t="s">
        <v>4</v>
      </c>
      <c r="H10" s="67" t="s">
        <v>5</v>
      </c>
      <c r="I10" s="133"/>
      <c r="J10" s="25" t="s">
        <v>23</v>
      </c>
      <c r="K10" s="26" t="s">
        <v>8</v>
      </c>
      <c r="L10" s="27" t="s">
        <v>24</v>
      </c>
      <c r="M10" s="28" t="s">
        <v>25</v>
      </c>
      <c r="N10" s="29" t="s">
        <v>26</v>
      </c>
      <c r="O10" s="29" t="s">
        <v>27</v>
      </c>
      <c r="P10" s="29" t="s">
        <v>28</v>
      </c>
      <c r="Q10" s="29" t="s">
        <v>29</v>
      </c>
      <c r="R10" s="29" t="s">
        <v>30</v>
      </c>
      <c r="S10" s="30" t="s">
        <v>31</v>
      </c>
      <c r="T10" s="31" t="s">
        <v>10</v>
      </c>
      <c r="U10" s="32" t="s">
        <v>74</v>
      </c>
      <c r="V10" s="32" t="s">
        <v>75</v>
      </c>
      <c r="W10" s="32" t="s">
        <v>76</v>
      </c>
      <c r="X10" s="32" t="s">
        <v>77</v>
      </c>
      <c r="Y10" s="125"/>
      <c r="Z10" s="127"/>
      <c r="AA10" s="33" t="s">
        <v>11</v>
      </c>
      <c r="AB10" s="34" t="s">
        <v>12</v>
      </c>
      <c r="AC10" s="34" t="s">
        <v>13</v>
      </c>
      <c r="AD10" s="34" t="s">
        <v>34</v>
      </c>
      <c r="AE10" s="34" t="s">
        <v>14</v>
      </c>
      <c r="AF10" s="34" t="s">
        <v>35</v>
      </c>
      <c r="AG10" s="35" t="s">
        <v>36</v>
      </c>
      <c r="AH10" s="120"/>
      <c r="AI10" s="120"/>
      <c r="AJ10" s="14"/>
      <c r="AK10" s="7"/>
      <c r="AL10" s="8"/>
      <c r="AM10" s="8"/>
      <c r="AN10" s="8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5"/>
      <c r="BT10" s="5"/>
      <c r="BU10" s="5"/>
      <c r="BV10" s="5"/>
    </row>
    <row r="11" spans="1:74" s="11" customFormat="1" ht="6" customHeight="1" thickBot="1" x14ac:dyDescent="0.3">
      <c r="A11" s="191"/>
      <c r="B11" s="192"/>
      <c r="C11" s="192"/>
      <c r="D11" s="192"/>
      <c r="E11" s="192"/>
      <c r="F11" s="192"/>
      <c r="G11" s="192"/>
      <c r="H11" s="192"/>
      <c r="I11" s="192"/>
      <c r="J11" s="192"/>
      <c r="K11" s="192"/>
      <c r="L11" s="192"/>
      <c r="M11" s="192"/>
      <c r="N11" s="192"/>
      <c r="O11" s="192"/>
      <c r="P11" s="192"/>
      <c r="Q11" s="192"/>
      <c r="R11" s="192"/>
      <c r="S11" s="192"/>
      <c r="T11" s="192"/>
      <c r="U11" s="192"/>
      <c r="V11" s="192"/>
      <c r="W11" s="192"/>
      <c r="X11" s="192"/>
      <c r="Y11" s="192"/>
      <c r="Z11" s="192"/>
      <c r="AA11" s="192"/>
      <c r="AB11" s="192"/>
      <c r="AC11" s="192"/>
      <c r="AD11" s="192"/>
      <c r="AE11" s="192"/>
      <c r="AF11" s="192"/>
      <c r="AG11" s="192"/>
      <c r="AH11" s="192"/>
      <c r="AI11" s="192"/>
      <c r="AJ11" s="75"/>
      <c r="AK11" s="23" t="s">
        <v>53</v>
      </c>
    </row>
    <row r="12" spans="1:74" s="11" customFormat="1" ht="144.75" customHeight="1" thickBot="1" x14ac:dyDescent="0.3">
      <c r="A12" s="195" t="s">
        <v>124</v>
      </c>
      <c r="B12" s="193" t="s">
        <v>178</v>
      </c>
      <c r="C12" s="61" t="s">
        <v>164</v>
      </c>
      <c r="D12" s="195" t="s">
        <v>163</v>
      </c>
      <c r="E12" s="60" t="s">
        <v>166</v>
      </c>
      <c r="F12" s="40" t="s">
        <v>39</v>
      </c>
      <c r="G12" s="46" t="s">
        <v>59</v>
      </c>
      <c r="H12" s="59" t="s">
        <v>69</v>
      </c>
      <c r="I12" s="38" t="s">
        <v>106</v>
      </c>
      <c r="J12" s="40" t="s">
        <v>78</v>
      </c>
      <c r="K12" s="38" t="s">
        <v>78</v>
      </c>
      <c r="L12" s="38" t="s">
        <v>169</v>
      </c>
      <c r="M12" s="70"/>
      <c r="N12" s="38">
        <v>4</v>
      </c>
      <c r="O12" s="40">
        <f t="shared" ref="O12" si="0">M12*N12</f>
        <v>0</v>
      </c>
      <c r="P12" s="38" t="str">
        <f t="shared" ref="P12:P18" si="1">IF(O12&lt;6,"BAJO",(IF(O12&lt;10,"MEDIO",(IF(O12&lt;24,"ALTO","MUY ALTO")))))</f>
        <v>BAJO</v>
      </c>
      <c r="Q12" s="40">
        <v>10</v>
      </c>
      <c r="R12" s="38">
        <f t="shared" ref="R12" si="2">O12*Q12</f>
        <v>0</v>
      </c>
      <c r="S12" s="40" t="str">
        <f t="shared" ref="S12" si="3">IF(R12&lt;40,"IV",(IF(R12&lt;150,"III",(IF(R12&lt;600,"II","I")))))</f>
        <v>IV</v>
      </c>
      <c r="T12" s="72" t="str">
        <f t="shared" ref="T12" si="4">IF(S12="I","NO ACEPTABLE",(IF(S12="II","ACEPTABLE CON CONTROL ESPECIFICO",(IF(S12="III","MEJORABLE","ACEPTABLE")))))</f>
        <v>ACEPTABLE</v>
      </c>
      <c r="U12" s="40">
        <v>0</v>
      </c>
      <c r="V12" s="38">
        <v>32</v>
      </c>
      <c r="W12" s="40">
        <v>0</v>
      </c>
      <c r="X12" s="38">
        <f t="shared" ref="X12" si="5">U12+V12+W12</f>
        <v>32</v>
      </c>
      <c r="Y12" s="38" t="s">
        <v>127</v>
      </c>
      <c r="Z12" s="38" t="s">
        <v>39</v>
      </c>
      <c r="AA12" s="40" t="s">
        <v>78</v>
      </c>
      <c r="AB12" s="38" t="s">
        <v>78</v>
      </c>
      <c r="AC12" s="40" t="s">
        <v>78</v>
      </c>
      <c r="AD12" s="38" t="s">
        <v>108</v>
      </c>
      <c r="AE12" s="40" t="s">
        <v>78</v>
      </c>
      <c r="AF12" s="38" t="s">
        <v>78</v>
      </c>
      <c r="AG12" s="40" t="s">
        <v>109</v>
      </c>
      <c r="AH12" s="38"/>
      <c r="AI12" s="42">
        <v>42320</v>
      </c>
      <c r="AJ12" s="75"/>
      <c r="AK12" s="23" t="s">
        <v>61</v>
      </c>
      <c r="AN12" s="81">
        <v>1</v>
      </c>
    </row>
    <row r="13" spans="1:74" ht="108.75" customHeight="1" thickBot="1" x14ac:dyDescent="0.3">
      <c r="A13" s="196"/>
      <c r="B13" s="198"/>
      <c r="C13" s="61" t="s">
        <v>146</v>
      </c>
      <c r="D13" s="196"/>
      <c r="E13" s="60" t="s">
        <v>167</v>
      </c>
      <c r="F13" s="38" t="s">
        <v>39</v>
      </c>
      <c r="G13" s="40" t="s">
        <v>55</v>
      </c>
      <c r="H13" s="24" t="s">
        <v>70</v>
      </c>
      <c r="I13" s="40" t="s">
        <v>80</v>
      </c>
      <c r="J13" s="38" t="s">
        <v>81</v>
      </c>
      <c r="K13" s="40" t="s">
        <v>78</v>
      </c>
      <c r="L13" s="38" t="s">
        <v>170</v>
      </c>
      <c r="M13" s="70">
        <v>6</v>
      </c>
      <c r="N13" s="38">
        <v>4</v>
      </c>
      <c r="O13" s="38">
        <f>M13*N13</f>
        <v>24</v>
      </c>
      <c r="P13" s="40" t="str">
        <f t="shared" si="1"/>
        <v>MUY ALTO</v>
      </c>
      <c r="Q13" s="38">
        <v>25</v>
      </c>
      <c r="R13" s="40">
        <f>O13*Q13</f>
        <v>600</v>
      </c>
      <c r="S13" s="38" t="str">
        <f>IF(R13&lt;40,"IV",(IF(R13&lt;150,"III",(IF(R13&lt;600,"II","I")))))</f>
        <v>I</v>
      </c>
      <c r="T13" s="38" t="str">
        <f t="shared" ref="T13:T20" si="6">IF(S13="I","NO ACEPTABLE",(IF(S13="II","ACEPTABLE CON CONTROL ESPECIFICO",(IF(S13="III","MEJORABLE","ACEPTABLE")))))</f>
        <v>NO ACEPTABLE</v>
      </c>
      <c r="U13" s="40">
        <v>0</v>
      </c>
      <c r="V13" s="38">
        <v>32</v>
      </c>
      <c r="W13" s="38">
        <v>0</v>
      </c>
      <c r="X13" s="40">
        <f>U13+V13+W13</f>
        <v>32</v>
      </c>
      <c r="Y13" s="38" t="s">
        <v>79</v>
      </c>
      <c r="Z13" s="40" t="s">
        <v>39</v>
      </c>
      <c r="AA13" s="38" t="s">
        <v>78</v>
      </c>
      <c r="AB13" s="40" t="s">
        <v>78</v>
      </c>
      <c r="AC13" s="38" t="s">
        <v>78</v>
      </c>
      <c r="AD13" s="40" t="s">
        <v>151</v>
      </c>
      <c r="AE13" s="38" t="s">
        <v>78</v>
      </c>
      <c r="AF13" s="40" t="s">
        <v>78</v>
      </c>
      <c r="AG13" s="38" t="s">
        <v>90</v>
      </c>
      <c r="AH13" s="40"/>
      <c r="AI13" s="42">
        <v>42257</v>
      </c>
      <c r="AK13" s="23" t="s">
        <v>50</v>
      </c>
      <c r="AN13" s="87">
        <v>2</v>
      </c>
      <c r="AP13" s="87"/>
    </row>
    <row r="14" spans="1:74" ht="102.75" customHeight="1" thickBot="1" x14ac:dyDescent="0.3">
      <c r="A14" s="196"/>
      <c r="B14" s="198"/>
      <c r="C14" s="193" t="s">
        <v>165</v>
      </c>
      <c r="D14" s="196"/>
      <c r="E14" s="188" t="s">
        <v>168</v>
      </c>
      <c r="F14" s="46" t="s">
        <v>39</v>
      </c>
      <c r="G14" s="75" t="s">
        <v>46</v>
      </c>
      <c r="H14" s="69" t="s">
        <v>70</v>
      </c>
      <c r="I14" s="75" t="s">
        <v>83</v>
      </c>
      <c r="J14" s="46" t="s">
        <v>81</v>
      </c>
      <c r="K14" s="75" t="s">
        <v>78</v>
      </c>
      <c r="L14" s="38" t="s">
        <v>170</v>
      </c>
      <c r="M14" s="70">
        <v>6</v>
      </c>
      <c r="N14" s="38">
        <v>4</v>
      </c>
      <c r="O14" s="46">
        <f>M14*N14</f>
        <v>24</v>
      </c>
      <c r="P14" s="75" t="str">
        <f t="shared" si="1"/>
        <v>MUY ALTO</v>
      </c>
      <c r="Q14" s="46">
        <v>25</v>
      </c>
      <c r="R14" s="75">
        <f t="shared" ref="R14:R18" si="7">O14*Q14</f>
        <v>600</v>
      </c>
      <c r="S14" s="46" t="str">
        <f t="shared" ref="S14:S18" si="8">IF(R14&lt;40,"IV",(IF(R14&lt;150,"III",(IF(R14&lt;600,"II","I")))))</f>
        <v>I</v>
      </c>
      <c r="T14" s="38" t="str">
        <f t="shared" si="6"/>
        <v>NO ACEPTABLE</v>
      </c>
      <c r="U14" s="40">
        <v>0</v>
      </c>
      <c r="V14" s="38">
        <v>32</v>
      </c>
      <c r="W14" s="46">
        <v>0</v>
      </c>
      <c r="X14" s="75">
        <f t="shared" ref="X14:X18" si="9">U14+V14+W14</f>
        <v>32</v>
      </c>
      <c r="Y14" s="46" t="s">
        <v>82</v>
      </c>
      <c r="Z14" s="75" t="s">
        <v>39</v>
      </c>
      <c r="AA14" s="46" t="s">
        <v>78</v>
      </c>
      <c r="AB14" s="75" t="s">
        <v>88</v>
      </c>
      <c r="AC14" s="46" t="s">
        <v>78</v>
      </c>
      <c r="AD14" s="75" t="s">
        <v>152</v>
      </c>
      <c r="AE14" s="46" t="s">
        <v>78</v>
      </c>
      <c r="AF14" s="75" t="s">
        <v>78</v>
      </c>
      <c r="AG14" s="46" t="s">
        <v>91</v>
      </c>
      <c r="AH14" s="75"/>
      <c r="AI14" s="45">
        <v>42267</v>
      </c>
      <c r="AK14" s="23" t="s">
        <v>111</v>
      </c>
      <c r="AN14" s="87">
        <v>3</v>
      </c>
      <c r="AP14" s="87">
        <v>2</v>
      </c>
    </row>
    <row r="15" spans="1:74" ht="90.75" thickBot="1" x14ac:dyDescent="0.3">
      <c r="A15" s="196"/>
      <c r="B15" s="198"/>
      <c r="C15" s="198"/>
      <c r="D15" s="196"/>
      <c r="E15" s="189"/>
      <c r="F15" s="38" t="s">
        <v>39</v>
      </c>
      <c r="G15" s="40" t="s">
        <v>48</v>
      </c>
      <c r="H15" s="24" t="s">
        <v>67</v>
      </c>
      <c r="I15" s="40" t="s">
        <v>84</v>
      </c>
      <c r="J15" s="38" t="s">
        <v>87</v>
      </c>
      <c r="K15" s="40" t="s">
        <v>78</v>
      </c>
      <c r="L15" s="38" t="s">
        <v>169</v>
      </c>
      <c r="M15" s="70"/>
      <c r="N15" s="38">
        <v>4</v>
      </c>
      <c r="O15" s="38">
        <f>M15*N15</f>
        <v>0</v>
      </c>
      <c r="P15" s="40" t="str">
        <f t="shared" si="1"/>
        <v>BAJO</v>
      </c>
      <c r="Q15" s="38">
        <v>10</v>
      </c>
      <c r="R15" s="40">
        <f t="shared" si="7"/>
        <v>0</v>
      </c>
      <c r="S15" s="38" t="str">
        <f t="shared" si="8"/>
        <v>IV</v>
      </c>
      <c r="T15" s="38" t="str">
        <f t="shared" si="6"/>
        <v>ACEPTABLE</v>
      </c>
      <c r="U15" s="40">
        <v>0</v>
      </c>
      <c r="V15" s="38">
        <v>32</v>
      </c>
      <c r="W15" s="38">
        <v>0</v>
      </c>
      <c r="X15" s="40">
        <f t="shared" si="9"/>
        <v>32</v>
      </c>
      <c r="Y15" s="38" t="s">
        <v>85</v>
      </c>
      <c r="Z15" s="40" t="s">
        <v>39</v>
      </c>
      <c r="AA15" s="38" t="s">
        <v>78</v>
      </c>
      <c r="AB15" s="40" t="s">
        <v>86</v>
      </c>
      <c r="AC15" s="38" t="s">
        <v>78</v>
      </c>
      <c r="AD15" s="40" t="s">
        <v>153</v>
      </c>
      <c r="AE15" s="38" t="s">
        <v>78</v>
      </c>
      <c r="AF15" s="40" t="s">
        <v>78</v>
      </c>
      <c r="AG15" s="38" t="s">
        <v>89</v>
      </c>
      <c r="AH15" s="40"/>
      <c r="AI15" s="42">
        <v>42317</v>
      </c>
      <c r="AK15" s="23" t="s">
        <v>56</v>
      </c>
      <c r="AN15" s="87">
        <v>4</v>
      </c>
      <c r="AP15" s="87">
        <v>6</v>
      </c>
    </row>
    <row r="16" spans="1:74" ht="74.25" customHeight="1" thickBot="1" x14ac:dyDescent="0.3">
      <c r="A16" s="196"/>
      <c r="B16" s="198"/>
      <c r="C16" s="198"/>
      <c r="D16" s="196"/>
      <c r="E16" s="189"/>
      <c r="F16" s="38" t="s">
        <v>39</v>
      </c>
      <c r="G16" s="58" t="s">
        <v>47</v>
      </c>
      <c r="H16" s="24" t="s">
        <v>71</v>
      </c>
      <c r="I16" s="38" t="s">
        <v>121</v>
      </c>
      <c r="J16" s="38" t="s">
        <v>78</v>
      </c>
      <c r="K16" s="38" t="s">
        <v>78</v>
      </c>
      <c r="L16" s="38" t="s">
        <v>169</v>
      </c>
      <c r="M16" s="70">
        <v>2</v>
      </c>
      <c r="N16" s="38">
        <v>4</v>
      </c>
      <c r="O16" s="38">
        <f>M16*N16</f>
        <v>8</v>
      </c>
      <c r="P16" s="38" t="str">
        <f t="shared" si="1"/>
        <v>MEDIO</v>
      </c>
      <c r="Q16" s="38">
        <v>25</v>
      </c>
      <c r="R16" s="38">
        <f t="shared" si="7"/>
        <v>200</v>
      </c>
      <c r="S16" s="38" t="str">
        <f t="shared" si="8"/>
        <v>II</v>
      </c>
      <c r="T16" s="38" t="str">
        <f t="shared" si="6"/>
        <v>ACEPTABLE CON CONTROL ESPECIFICO</v>
      </c>
      <c r="U16" s="40">
        <v>0</v>
      </c>
      <c r="V16" s="38">
        <v>32</v>
      </c>
      <c r="W16" s="38">
        <v>0</v>
      </c>
      <c r="X16" s="38">
        <f t="shared" si="9"/>
        <v>32</v>
      </c>
      <c r="Y16" s="38" t="s">
        <v>129</v>
      </c>
      <c r="Z16" s="38" t="s">
        <v>39</v>
      </c>
      <c r="AA16" s="38" t="s">
        <v>78</v>
      </c>
      <c r="AB16" s="38" t="s">
        <v>122</v>
      </c>
      <c r="AC16" s="38" t="s">
        <v>78</v>
      </c>
      <c r="AD16" s="38" t="s">
        <v>154</v>
      </c>
      <c r="AE16" s="38" t="s">
        <v>78</v>
      </c>
      <c r="AF16" s="38" t="s">
        <v>78</v>
      </c>
      <c r="AG16" s="38" t="s">
        <v>123</v>
      </c>
      <c r="AH16" s="38"/>
      <c r="AI16" s="42">
        <v>42273</v>
      </c>
      <c r="AK16" s="23" t="s">
        <v>60</v>
      </c>
      <c r="AP16" s="87">
        <v>10</v>
      </c>
    </row>
    <row r="17" spans="1:37" ht="75.75" thickBot="1" x14ac:dyDescent="0.3">
      <c r="A17" s="196"/>
      <c r="B17" s="198"/>
      <c r="C17" s="198"/>
      <c r="D17" s="196"/>
      <c r="E17" s="189"/>
      <c r="F17" s="71" t="s">
        <v>39</v>
      </c>
      <c r="G17" s="40" t="s">
        <v>42</v>
      </c>
      <c r="H17" s="24" t="s">
        <v>66</v>
      </c>
      <c r="I17" s="40" t="s">
        <v>172</v>
      </c>
      <c r="J17" s="38" t="s">
        <v>186</v>
      </c>
      <c r="K17" s="38" t="s">
        <v>78</v>
      </c>
      <c r="L17" s="38" t="s">
        <v>171</v>
      </c>
      <c r="M17" s="70">
        <v>6</v>
      </c>
      <c r="N17" s="38">
        <v>4</v>
      </c>
      <c r="O17" s="40">
        <f t="shared" ref="O17:O18" si="10">M17*N17</f>
        <v>24</v>
      </c>
      <c r="P17" s="38" t="str">
        <f t="shared" si="1"/>
        <v>MUY ALTO</v>
      </c>
      <c r="Q17" s="40">
        <v>25</v>
      </c>
      <c r="R17" s="38">
        <f t="shared" si="7"/>
        <v>600</v>
      </c>
      <c r="S17" s="40" t="str">
        <f t="shared" si="8"/>
        <v>I</v>
      </c>
      <c r="T17" s="38" t="str">
        <f t="shared" si="6"/>
        <v>NO ACEPTABLE</v>
      </c>
      <c r="U17" s="40">
        <v>0</v>
      </c>
      <c r="V17" s="38">
        <v>32</v>
      </c>
      <c r="W17" s="40">
        <v>0</v>
      </c>
      <c r="X17" s="38">
        <f t="shared" si="9"/>
        <v>32</v>
      </c>
      <c r="Y17" s="40" t="s">
        <v>174</v>
      </c>
      <c r="Z17" s="38" t="s">
        <v>39</v>
      </c>
      <c r="AA17" s="40" t="s">
        <v>78</v>
      </c>
      <c r="AB17" s="38" t="s">
        <v>78</v>
      </c>
      <c r="AC17" s="40" t="s">
        <v>78</v>
      </c>
      <c r="AD17" s="38" t="s">
        <v>176</v>
      </c>
      <c r="AE17" s="40" t="s">
        <v>78</v>
      </c>
      <c r="AF17" s="38" t="s">
        <v>78</v>
      </c>
      <c r="AG17" s="38" t="s">
        <v>133</v>
      </c>
      <c r="AH17" s="38"/>
      <c r="AI17" s="42">
        <v>42244</v>
      </c>
      <c r="AK17" s="23" t="s">
        <v>63</v>
      </c>
    </row>
    <row r="18" spans="1:37" ht="75.75" thickBot="1" x14ac:dyDescent="0.3">
      <c r="A18" s="196"/>
      <c r="B18" s="198"/>
      <c r="C18" s="194"/>
      <c r="D18" s="197"/>
      <c r="E18" s="190"/>
      <c r="F18" s="71" t="s">
        <v>39</v>
      </c>
      <c r="G18" s="40" t="s">
        <v>41</v>
      </c>
      <c r="H18" s="24" t="s">
        <v>66</v>
      </c>
      <c r="I18" s="40" t="s">
        <v>173</v>
      </c>
      <c r="J18" s="38" t="s">
        <v>186</v>
      </c>
      <c r="K18" s="38" t="s">
        <v>78</v>
      </c>
      <c r="L18" s="38" t="s">
        <v>171</v>
      </c>
      <c r="M18" s="70">
        <v>6</v>
      </c>
      <c r="N18" s="38">
        <v>4</v>
      </c>
      <c r="O18" s="40">
        <f t="shared" si="10"/>
        <v>24</v>
      </c>
      <c r="P18" s="38" t="str">
        <f t="shared" si="1"/>
        <v>MUY ALTO</v>
      </c>
      <c r="Q18" s="40">
        <v>25</v>
      </c>
      <c r="R18" s="38">
        <f t="shared" si="7"/>
        <v>600</v>
      </c>
      <c r="S18" s="40" t="str">
        <f t="shared" si="8"/>
        <v>I</v>
      </c>
      <c r="T18" s="38" t="str">
        <f t="shared" si="6"/>
        <v>NO ACEPTABLE</v>
      </c>
      <c r="U18" s="40">
        <v>0</v>
      </c>
      <c r="V18" s="38">
        <v>32</v>
      </c>
      <c r="W18" s="40">
        <v>0</v>
      </c>
      <c r="X18" s="38">
        <f t="shared" si="9"/>
        <v>32</v>
      </c>
      <c r="Y18" s="40" t="s">
        <v>175</v>
      </c>
      <c r="Z18" s="38" t="s">
        <v>39</v>
      </c>
      <c r="AA18" s="40" t="s">
        <v>78</v>
      </c>
      <c r="AB18" s="38" t="s">
        <v>78</v>
      </c>
      <c r="AC18" s="40" t="s">
        <v>78</v>
      </c>
      <c r="AD18" s="38" t="s">
        <v>176</v>
      </c>
      <c r="AE18" s="40" t="s">
        <v>78</v>
      </c>
      <c r="AF18" s="38" t="s">
        <v>78</v>
      </c>
      <c r="AG18" s="38" t="s">
        <v>133</v>
      </c>
      <c r="AH18" s="38"/>
      <c r="AI18" s="42">
        <v>42244</v>
      </c>
      <c r="AK18" s="23" t="s">
        <v>65</v>
      </c>
    </row>
    <row r="19" spans="1:37" ht="87" customHeight="1" thickBot="1" x14ac:dyDescent="0.3">
      <c r="A19" s="196"/>
      <c r="B19" s="198"/>
      <c r="C19" s="193" t="s">
        <v>177</v>
      </c>
      <c r="D19" s="193" t="s">
        <v>179</v>
      </c>
      <c r="E19" s="62" t="s">
        <v>180</v>
      </c>
      <c r="F19" s="64" t="s">
        <v>39</v>
      </c>
      <c r="G19" s="38" t="s">
        <v>57</v>
      </c>
      <c r="H19" s="24" t="s">
        <v>67</v>
      </c>
      <c r="I19" s="82" t="s">
        <v>181</v>
      </c>
      <c r="J19" s="38" t="s">
        <v>186</v>
      </c>
      <c r="K19" s="38" t="s">
        <v>78</v>
      </c>
      <c r="L19" s="38" t="s">
        <v>171</v>
      </c>
      <c r="M19" s="70">
        <v>2</v>
      </c>
      <c r="N19" s="38">
        <v>4</v>
      </c>
      <c r="O19" s="40">
        <f t="shared" ref="O19:O20" si="11">M19*N19</f>
        <v>8</v>
      </c>
      <c r="P19" s="38" t="str">
        <f t="shared" ref="P19:P20" si="12">IF(O19&lt;6,"BAJO",(IF(O19&lt;10,"MEDIO",(IF(O19&lt;24,"ALTO","MUY ALTO")))))</f>
        <v>MEDIO</v>
      </c>
      <c r="Q19" s="40">
        <v>25</v>
      </c>
      <c r="R19" s="38">
        <f t="shared" ref="R19:R20" si="13">O19*Q19</f>
        <v>200</v>
      </c>
      <c r="S19" s="40" t="str">
        <f t="shared" ref="S19:S20" si="14">IF(R19&lt;40,"IV",(IF(R19&lt;150,"III",(IF(R19&lt;600,"II","I")))))</f>
        <v>II</v>
      </c>
      <c r="T19" s="38" t="str">
        <f t="shared" si="6"/>
        <v>ACEPTABLE CON CONTROL ESPECIFICO</v>
      </c>
      <c r="U19" s="40">
        <v>0</v>
      </c>
      <c r="V19" s="38">
        <v>32</v>
      </c>
      <c r="W19" s="40">
        <v>0</v>
      </c>
      <c r="X19" s="38">
        <f t="shared" ref="X19:X20" si="15">U19+V19+W19</f>
        <v>32</v>
      </c>
      <c r="Y19" s="40" t="s">
        <v>183</v>
      </c>
      <c r="Z19" s="38" t="s">
        <v>39</v>
      </c>
      <c r="AA19" s="40" t="s">
        <v>78</v>
      </c>
      <c r="AB19" s="38" t="s">
        <v>78</v>
      </c>
      <c r="AC19" s="40" t="s">
        <v>78</v>
      </c>
      <c r="AD19" s="38" t="s">
        <v>185</v>
      </c>
      <c r="AE19" s="40" t="s">
        <v>78</v>
      </c>
      <c r="AF19" s="38" t="s">
        <v>78</v>
      </c>
      <c r="AG19" s="38" t="s">
        <v>184</v>
      </c>
      <c r="AH19" s="38"/>
      <c r="AI19" s="42">
        <v>42244</v>
      </c>
      <c r="AK19" s="23" t="s">
        <v>51</v>
      </c>
    </row>
    <row r="20" spans="1:37" ht="95.25" customHeight="1" thickBot="1" x14ac:dyDescent="0.3">
      <c r="A20" s="197"/>
      <c r="B20" s="194"/>
      <c r="C20" s="194"/>
      <c r="D20" s="194"/>
      <c r="E20" s="62" t="s">
        <v>180</v>
      </c>
      <c r="F20" s="79" t="s">
        <v>39</v>
      </c>
      <c r="G20" s="71" t="s">
        <v>58</v>
      </c>
      <c r="H20" s="74" t="s">
        <v>68</v>
      </c>
      <c r="I20" s="82" t="s">
        <v>188</v>
      </c>
      <c r="J20" s="38" t="s">
        <v>186</v>
      </c>
      <c r="K20" s="38" t="s">
        <v>78</v>
      </c>
      <c r="L20" s="38" t="s">
        <v>171</v>
      </c>
      <c r="M20" s="38">
        <v>2</v>
      </c>
      <c r="N20" s="38">
        <v>4</v>
      </c>
      <c r="O20" s="40">
        <f t="shared" si="11"/>
        <v>8</v>
      </c>
      <c r="P20" s="38" t="str">
        <f t="shared" si="12"/>
        <v>MEDIO</v>
      </c>
      <c r="Q20" s="40">
        <v>25</v>
      </c>
      <c r="R20" s="38">
        <f t="shared" si="13"/>
        <v>200</v>
      </c>
      <c r="S20" s="40" t="str">
        <f t="shared" si="14"/>
        <v>II</v>
      </c>
      <c r="T20" s="38" t="str">
        <f t="shared" si="6"/>
        <v>ACEPTABLE CON CONTROL ESPECIFICO</v>
      </c>
      <c r="U20" s="40">
        <v>0</v>
      </c>
      <c r="V20" s="38">
        <v>32</v>
      </c>
      <c r="W20" s="40">
        <v>0</v>
      </c>
      <c r="X20" s="38">
        <f t="shared" si="15"/>
        <v>32</v>
      </c>
      <c r="Y20" s="40" t="s">
        <v>182</v>
      </c>
      <c r="Z20" s="38" t="s">
        <v>39</v>
      </c>
      <c r="AA20" s="40" t="s">
        <v>78</v>
      </c>
      <c r="AB20" s="38" t="s">
        <v>78</v>
      </c>
      <c r="AC20" s="40" t="s">
        <v>78</v>
      </c>
      <c r="AD20" s="38" t="s">
        <v>185</v>
      </c>
      <c r="AE20" s="40" t="s">
        <v>78</v>
      </c>
      <c r="AF20" s="38" t="s">
        <v>78</v>
      </c>
      <c r="AG20" s="38" t="s">
        <v>133</v>
      </c>
      <c r="AH20" s="38"/>
      <c r="AI20" s="42">
        <v>42244</v>
      </c>
      <c r="AK20" s="63"/>
    </row>
  </sheetData>
  <autoFilter ref="A8:AK19" xr:uid="{00000000-0009-0000-0000-000002000000}">
    <filterColumn colId="6" showButton="0"/>
    <filterColumn colId="9" showButton="0"/>
    <filterColumn colId="10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20" showButton="0"/>
    <filterColumn colId="21" showButton="0"/>
    <filterColumn colId="22" showButton="0"/>
    <filterColumn colId="23" showButton="0"/>
    <filterColumn colId="24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</autoFilter>
  <mergeCells count="34">
    <mergeCell ref="C19:C20"/>
    <mergeCell ref="D19:D20"/>
    <mergeCell ref="A12:A20"/>
    <mergeCell ref="B12:B20"/>
    <mergeCell ref="D12:D18"/>
    <mergeCell ref="C14:C18"/>
    <mergeCell ref="E14:E18"/>
    <mergeCell ref="A11:AI11"/>
    <mergeCell ref="AA8:AG9"/>
    <mergeCell ref="AH8:AH10"/>
    <mergeCell ref="AI8:AI10"/>
    <mergeCell ref="U9:X9"/>
    <mergeCell ref="Y9:Y10"/>
    <mergeCell ref="Z9:Z10"/>
    <mergeCell ref="G8:H9"/>
    <mergeCell ref="I8:I10"/>
    <mergeCell ref="J8:L9"/>
    <mergeCell ref="M8:S9"/>
    <mergeCell ref="T8:T9"/>
    <mergeCell ref="U8:Z8"/>
    <mergeCell ref="A8:A10"/>
    <mergeCell ref="B8:B10"/>
    <mergeCell ref="C8:C10"/>
    <mergeCell ref="D8:D10"/>
    <mergeCell ref="E8:E10"/>
    <mergeCell ref="F8:F10"/>
    <mergeCell ref="A1:F3"/>
    <mergeCell ref="G1:AI3"/>
    <mergeCell ref="A5:F5"/>
    <mergeCell ref="G5:AG5"/>
    <mergeCell ref="A6:F6"/>
    <mergeCell ref="G6:S6"/>
    <mergeCell ref="T6:Y6"/>
    <mergeCell ref="Z6:AG6"/>
  </mergeCells>
  <conditionalFormatting sqref="S12">
    <cfRule type="containsText" dxfId="63" priority="109" operator="containsText" text="IV">
      <formula>NOT(ISERROR(SEARCH("IV",S12)))</formula>
    </cfRule>
    <cfRule type="containsText" dxfId="62" priority="110" operator="containsText" text="III">
      <formula>NOT(ISERROR(SEARCH("III",S12)))</formula>
    </cfRule>
    <cfRule type="containsText" dxfId="61" priority="111" operator="containsText" text="II">
      <formula>NOT(ISERROR(SEARCH("II",S12)))</formula>
    </cfRule>
    <cfRule type="containsText" dxfId="60" priority="112" operator="containsText" text="I">
      <formula>NOT(ISERROR(SEARCH("I",S12)))</formula>
    </cfRule>
  </conditionalFormatting>
  <conditionalFormatting sqref="S13:S15">
    <cfRule type="containsText" dxfId="59" priority="97" operator="containsText" text="IV">
      <formula>NOT(ISERROR(SEARCH("IV",S13)))</formula>
    </cfRule>
    <cfRule type="containsText" dxfId="58" priority="98" operator="containsText" text="III">
      <formula>NOT(ISERROR(SEARCH("III",S13)))</formula>
    </cfRule>
    <cfRule type="containsText" dxfId="57" priority="99" operator="containsText" text="II">
      <formula>NOT(ISERROR(SEARCH("II",S13)))</formula>
    </cfRule>
    <cfRule type="containsText" dxfId="56" priority="100" operator="containsText" text="I">
      <formula>NOT(ISERROR(SEARCH("I",S13)))</formula>
    </cfRule>
  </conditionalFormatting>
  <conditionalFormatting sqref="S16">
    <cfRule type="containsText" dxfId="55" priority="93" operator="containsText" text="IV">
      <formula>NOT(ISERROR(SEARCH("IV",S16)))</formula>
    </cfRule>
    <cfRule type="containsText" dxfId="54" priority="94" operator="containsText" text="III">
      <formula>NOT(ISERROR(SEARCH("III",S16)))</formula>
    </cfRule>
    <cfRule type="containsText" dxfId="53" priority="95" operator="containsText" text="II">
      <formula>NOT(ISERROR(SEARCH("II",S16)))</formula>
    </cfRule>
    <cfRule type="containsText" dxfId="52" priority="96" operator="containsText" text="I">
      <formula>NOT(ISERROR(SEARCH("I",S16)))</formula>
    </cfRule>
  </conditionalFormatting>
  <conditionalFormatting sqref="S17">
    <cfRule type="containsText" dxfId="51" priority="89" operator="containsText" text="IV">
      <formula>NOT(ISERROR(SEARCH("IV",S17)))</formula>
    </cfRule>
    <cfRule type="containsText" dxfId="50" priority="90" operator="containsText" text="III">
      <formula>NOT(ISERROR(SEARCH("III",S17)))</formula>
    </cfRule>
    <cfRule type="containsText" dxfId="49" priority="91" operator="containsText" text="II">
      <formula>NOT(ISERROR(SEARCH("II",S17)))</formula>
    </cfRule>
    <cfRule type="containsText" dxfId="48" priority="92" operator="containsText" text="I">
      <formula>NOT(ISERROR(SEARCH("I",S17)))</formula>
    </cfRule>
  </conditionalFormatting>
  <conditionalFormatting sqref="S18">
    <cfRule type="containsText" dxfId="47" priority="85" operator="containsText" text="IV">
      <formula>NOT(ISERROR(SEARCH("IV",S18)))</formula>
    </cfRule>
    <cfRule type="containsText" dxfId="46" priority="86" operator="containsText" text="III">
      <formula>NOT(ISERROR(SEARCH("III",S18)))</formula>
    </cfRule>
    <cfRule type="containsText" dxfId="45" priority="87" operator="containsText" text="II">
      <formula>NOT(ISERROR(SEARCH("II",S18)))</formula>
    </cfRule>
    <cfRule type="containsText" dxfId="44" priority="88" operator="containsText" text="I">
      <formula>NOT(ISERROR(SEARCH("I",S18)))</formula>
    </cfRule>
  </conditionalFormatting>
  <conditionalFormatting sqref="S19">
    <cfRule type="containsText" dxfId="43" priority="81" operator="containsText" text="IV">
      <formula>NOT(ISERROR(SEARCH("IV",S19)))</formula>
    </cfRule>
    <cfRule type="containsText" dxfId="42" priority="82" operator="containsText" text="III">
      <formula>NOT(ISERROR(SEARCH("III",S19)))</formula>
    </cfRule>
    <cfRule type="containsText" dxfId="41" priority="83" operator="containsText" text="II">
      <formula>NOT(ISERROR(SEARCH("II",S19)))</formula>
    </cfRule>
    <cfRule type="containsText" dxfId="40" priority="84" operator="containsText" text="I">
      <formula>NOT(ISERROR(SEARCH("I",S19)))</formula>
    </cfRule>
  </conditionalFormatting>
  <conditionalFormatting sqref="S20">
    <cfRule type="containsText" dxfId="39" priority="77" operator="containsText" text="IV">
      <formula>NOT(ISERROR(SEARCH("IV",S20)))</formula>
    </cfRule>
    <cfRule type="containsText" dxfId="38" priority="78" operator="containsText" text="III">
      <formula>NOT(ISERROR(SEARCH("III",S20)))</formula>
    </cfRule>
    <cfRule type="containsText" dxfId="37" priority="79" operator="containsText" text="II">
      <formula>NOT(ISERROR(SEARCH("II",S20)))</formula>
    </cfRule>
    <cfRule type="containsText" dxfId="36" priority="80" operator="containsText" text="I">
      <formula>NOT(ISERROR(SEARCH("I",S20)))</formula>
    </cfRule>
  </conditionalFormatting>
  <conditionalFormatting sqref="T13">
    <cfRule type="endsWith" dxfId="35" priority="35" operator="endsWith" text="NO ACEPTABLE">
      <formula>RIGHT(T13,LEN("NO ACEPTABLE"))="NO ACEPTABLE"</formula>
    </cfRule>
    <cfRule type="endsWith" dxfId="34" priority="36" operator="endsWith" text="ACEPTABLE">
      <formula>RIGHT(T13,LEN("ACEPTABLE"))="ACEPTABLE"</formula>
    </cfRule>
    <cfRule type="endsWith" dxfId="33" priority="37" operator="endsWith" text="CONTROL ESPECIFICO">
      <formula>RIGHT(T13,LEN("CONTROL ESPECIFICO"))="CONTROL ESPECIFICO"</formula>
    </cfRule>
  </conditionalFormatting>
  <conditionalFormatting sqref="T13">
    <cfRule type="containsText" dxfId="32" priority="34" operator="containsText" text="MEJORABLE">
      <formula>NOT(ISERROR(SEARCH("MEJORABLE",T13)))</formula>
    </cfRule>
  </conditionalFormatting>
  <conditionalFormatting sqref="T14">
    <cfRule type="endsWith" dxfId="31" priority="31" operator="endsWith" text="NO ACEPTABLE">
      <formula>RIGHT(T14,LEN("NO ACEPTABLE"))="NO ACEPTABLE"</formula>
    </cfRule>
    <cfRule type="endsWith" dxfId="30" priority="32" operator="endsWith" text="ACEPTABLE">
      <formula>RIGHT(T14,LEN("ACEPTABLE"))="ACEPTABLE"</formula>
    </cfRule>
    <cfRule type="endsWith" dxfId="29" priority="33" operator="endsWith" text="CONTROL ESPECIFICO">
      <formula>RIGHT(T14,LEN("CONTROL ESPECIFICO"))="CONTROL ESPECIFICO"</formula>
    </cfRule>
  </conditionalFormatting>
  <conditionalFormatting sqref="T14">
    <cfRule type="containsText" dxfId="28" priority="30" operator="containsText" text="MEJORABLE">
      <formula>NOT(ISERROR(SEARCH("MEJORABLE",T14)))</formula>
    </cfRule>
  </conditionalFormatting>
  <conditionalFormatting sqref="T15">
    <cfRule type="endsWith" dxfId="27" priority="27" operator="endsWith" text="NO ACEPTABLE">
      <formula>RIGHT(T15,LEN("NO ACEPTABLE"))="NO ACEPTABLE"</formula>
    </cfRule>
    <cfRule type="endsWith" dxfId="26" priority="28" operator="endsWith" text="ACEPTABLE">
      <formula>RIGHT(T15,LEN("ACEPTABLE"))="ACEPTABLE"</formula>
    </cfRule>
    <cfRule type="endsWith" dxfId="25" priority="29" operator="endsWith" text="CONTROL ESPECIFICO">
      <formula>RIGHT(T15,LEN("CONTROL ESPECIFICO"))="CONTROL ESPECIFICO"</formula>
    </cfRule>
  </conditionalFormatting>
  <conditionalFormatting sqref="T15">
    <cfRule type="containsText" dxfId="24" priority="26" operator="containsText" text="MEJORABLE">
      <formula>NOT(ISERROR(SEARCH("MEJORABLE",T15)))</formula>
    </cfRule>
  </conditionalFormatting>
  <conditionalFormatting sqref="T16">
    <cfRule type="endsWith" dxfId="23" priority="23" operator="endsWith" text="NO ACEPTABLE">
      <formula>RIGHT(T16,LEN("NO ACEPTABLE"))="NO ACEPTABLE"</formula>
    </cfRule>
    <cfRule type="endsWith" dxfId="22" priority="24" operator="endsWith" text="ACEPTABLE">
      <formula>RIGHT(T16,LEN("ACEPTABLE"))="ACEPTABLE"</formula>
    </cfRule>
    <cfRule type="endsWith" dxfId="21" priority="25" operator="endsWith" text="CONTROL ESPECIFICO">
      <formula>RIGHT(T16,LEN("CONTROL ESPECIFICO"))="CONTROL ESPECIFICO"</formula>
    </cfRule>
  </conditionalFormatting>
  <conditionalFormatting sqref="T16">
    <cfRule type="containsText" dxfId="20" priority="22" operator="containsText" text="MEJORABLE">
      <formula>NOT(ISERROR(SEARCH("MEJORABLE",T16)))</formula>
    </cfRule>
  </conditionalFormatting>
  <conditionalFormatting sqref="T17">
    <cfRule type="endsWith" dxfId="19" priority="19" operator="endsWith" text="NO ACEPTABLE">
      <formula>RIGHT(T17,LEN("NO ACEPTABLE"))="NO ACEPTABLE"</formula>
    </cfRule>
    <cfRule type="endsWith" dxfId="18" priority="20" operator="endsWith" text="ACEPTABLE">
      <formula>RIGHT(T17,LEN("ACEPTABLE"))="ACEPTABLE"</formula>
    </cfRule>
    <cfRule type="endsWith" dxfId="17" priority="21" operator="endsWith" text="CONTROL ESPECIFICO">
      <formula>RIGHT(T17,LEN("CONTROL ESPECIFICO"))="CONTROL ESPECIFICO"</formula>
    </cfRule>
  </conditionalFormatting>
  <conditionalFormatting sqref="T17">
    <cfRule type="containsText" dxfId="16" priority="18" operator="containsText" text="MEJORABLE">
      <formula>NOT(ISERROR(SEARCH("MEJORABLE",T17)))</formula>
    </cfRule>
  </conditionalFormatting>
  <conditionalFormatting sqref="T18">
    <cfRule type="endsWith" dxfId="15" priority="15" operator="endsWith" text="NO ACEPTABLE">
      <formula>RIGHT(T18,LEN("NO ACEPTABLE"))="NO ACEPTABLE"</formula>
    </cfRule>
    <cfRule type="endsWith" dxfId="14" priority="16" operator="endsWith" text="ACEPTABLE">
      <formula>RIGHT(T18,LEN("ACEPTABLE"))="ACEPTABLE"</formula>
    </cfRule>
    <cfRule type="endsWith" dxfId="13" priority="17" operator="endsWith" text="CONTROL ESPECIFICO">
      <formula>RIGHT(T18,LEN("CONTROL ESPECIFICO"))="CONTROL ESPECIFICO"</formula>
    </cfRule>
  </conditionalFormatting>
  <conditionalFormatting sqref="T18">
    <cfRule type="containsText" dxfId="12" priority="14" operator="containsText" text="MEJORABLE">
      <formula>NOT(ISERROR(SEARCH("MEJORABLE",T18)))</formula>
    </cfRule>
  </conditionalFormatting>
  <conditionalFormatting sqref="T19">
    <cfRule type="endsWith" dxfId="11" priority="11" operator="endsWith" text="NO ACEPTABLE">
      <formula>RIGHT(T19,LEN("NO ACEPTABLE"))="NO ACEPTABLE"</formula>
    </cfRule>
    <cfRule type="endsWith" dxfId="10" priority="12" operator="endsWith" text="ACEPTABLE">
      <formula>RIGHT(T19,LEN("ACEPTABLE"))="ACEPTABLE"</formula>
    </cfRule>
    <cfRule type="endsWith" dxfId="9" priority="13" operator="endsWith" text="CONTROL ESPECIFICO">
      <formula>RIGHT(T19,LEN("CONTROL ESPECIFICO"))="CONTROL ESPECIFICO"</formula>
    </cfRule>
  </conditionalFormatting>
  <conditionalFormatting sqref="T19">
    <cfRule type="containsText" dxfId="8" priority="10" operator="containsText" text="MEJORABLE">
      <formula>NOT(ISERROR(SEARCH("MEJORABLE",T19)))</formula>
    </cfRule>
  </conditionalFormatting>
  <conditionalFormatting sqref="T20">
    <cfRule type="endsWith" dxfId="7" priority="7" operator="endsWith" text="NO ACEPTABLE">
      <formula>RIGHT(T20,LEN("NO ACEPTABLE"))="NO ACEPTABLE"</formula>
    </cfRule>
    <cfRule type="endsWith" dxfId="6" priority="8" operator="endsWith" text="ACEPTABLE">
      <formula>RIGHT(T20,LEN("ACEPTABLE"))="ACEPTABLE"</formula>
    </cfRule>
    <cfRule type="endsWith" dxfId="5" priority="9" operator="endsWith" text="CONTROL ESPECIFICO">
      <formula>RIGHT(T20,LEN("CONTROL ESPECIFICO"))="CONTROL ESPECIFICO"</formula>
    </cfRule>
  </conditionalFormatting>
  <conditionalFormatting sqref="T20">
    <cfRule type="containsText" dxfId="4" priority="6" operator="containsText" text="MEJORABLE">
      <formula>NOT(ISERROR(SEARCH("MEJORABLE",T20)))</formula>
    </cfRule>
  </conditionalFormatting>
  <conditionalFormatting sqref="T12">
    <cfRule type="endsWith" dxfId="3" priority="2" operator="endsWith" text="NO ACEPTABLE">
      <formula>RIGHT(T12,LEN("NO ACEPTABLE"))="NO ACEPTABLE"</formula>
    </cfRule>
    <cfRule type="endsWith" dxfId="2" priority="3" operator="endsWith" text="ACEPTABLE">
      <formula>RIGHT(T12,LEN("ACEPTABLE"))="ACEPTABLE"</formula>
    </cfRule>
    <cfRule type="endsWith" dxfId="1" priority="4" operator="endsWith" text="CONTROL ESPECIFICO">
      <formula>RIGHT(T12,LEN("CONTROL ESPECIFICO"))="CONTROL ESPECIFICO"</formula>
    </cfRule>
  </conditionalFormatting>
  <conditionalFormatting sqref="T12">
    <cfRule type="containsText" dxfId="0" priority="1" operator="containsText" text="MEJORABLE">
      <formula>NOT(ISERROR(SEARCH("MEJORABLE",T12)))</formula>
    </cfRule>
  </conditionalFormatting>
  <dataValidations count="5">
    <dataValidation type="list" allowBlank="1" showInputMessage="1" showErrorMessage="1" sqref="N12:N20 Q12:Q20" xr:uid="{00000000-0002-0000-0200-000000000000}">
      <formula1>$AN$12:$AN$15</formula1>
    </dataValidation>
    <dataValidation type="list" allowBlank="1" showInputMessage="1" showErrorMessage="1" sqref="G13:G20" xr:uid="{00000000-0002-0000-0200-000001000000}">
      <formula1>$AK$11:$AK$12</formula1>
    </dataValidation>
    <dataValidation type="list" allowBlank="1" showInputMessage="1" showErrorMessage="1" sqref="H12:H20" xr:uid="{00000000-0002-0000-0200-000002000000}">
      <formula1>#REF!</formula1>
    </dataValidation>
    <dataValidation type="list" allowBlank="1" showInputMessage="1" showErrorMessage="1" sqref="G12" xr:uid="{00000000-0002-0000-0200-000003000000}">
      <formula1>$AK$11:$AK$18</formula1>
    </dataValidation>
    <dataValidation type="list" allowBlank="1" showInputMessage="1" showErrorMessage="1" sqref="M12:M20" xr:uid="{00000000-0002-0000-0200-000004000000}">
      <formula1>$AP$13:$AP$16</formula1>
    </dataValidation>
  </dataValidations>
  <pageMargins left="0.7" right="0.7" top="0.75" bottom="0.75" header="0.3" footer="0.3"/>
  <pageSetup paperSize="9" scale="19" orientation="portrait" r:id="rId1"/>
  <colBreaks count="1" manualBreakCount="1">
    <brk id="3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"/>
  <sheetViews>
    <sheetView workbookViewId="0">
      <selection activeCell="G6" sqref="G6"/>
    </sheetView>
  </sheetViews>
  <sheetFormatPr baseColWidth="10" defaultRowHeight="15" x14ac:dyDescent="0.25"/>
  <sheetData>
    <row r="1" spans="1:7" x14ac:dyDescent="0.25">
      <c r="A1" s="199" t="s">
        <v>134</v>
      </c>
      <c r="B1" s="200"/>
      <c r="C1" s="200"/>
      <c r="D1" s="200"/>
      <c r="E1" s="200"/>
      <c r="F1" s="200"/>
      <c r="G1" s="201"/>
    </row>
    <row r="2" spans="1:7" x14ac:dyDescent="0.25">
      <c r="A2" s="202"/>
      <c r="B2" s="203"/>
      <c r="C2" s="203"/>
      <c r="D2" s="203"/>
      <c r="E2" s="203"/>
      <c r="F2" s="203"/>
      <c r="G2" s="204"/>
    </row>
    <row r="3" spans="1:7" x14ac:dyDescent="0.25">
      <c r="A3" s="205" t="s">
        <v>135</v>
      </c>
      <c r="B3" s="206" t="s">
        <v>136</v>
      </c>
      <c r="C3" s="206"/>
      <c r="D3" s="206"/>
      <c r="E3" s="206"/>
      <c r="F3" s="206"/>
      <c r="G3" s="216" t="s">
        <v>137</v>
      </c>
    </row>
    <row r="4" spans="1:7" x14ac:dyDescent="0.25">
      <c r="A4" s="205"/>
      <c r="B4" s="206"/>
      <c r="C4" s="206"/>
      <c r="D4" s="206"/>
      <c r="E4" s="206"/>
      <c r="F4" s="206"/>
      <c r="G4" s="216"/>
    </row>
    <row r="5" spans="1:7" x14ac:dyDescent="0.25">
      <c r="A5" s="205"/>
      <c r="B5" s="206"/>
      <c r="C5" s="206"/>
      <c r="D5" s="206"/>
      <c r="E5" s="206"/>
      <c r="F5" s="206"/>
      <c r="G5" s="216"/>
    </row>
    <row r="6" spans="1:7" x14ac:dyDescent="0.25">
      <c r="A6" s="48">
        <v>1</v>
      </c>
      <c r="B6" s="224"/>
      <c r="C6" s="224"/>
      <c r="D6" s="224"/>
      <c r="E6" s="224"/>
      <c r="F6" s="224"/>
      <c r="G6" s="49"/>
    </row>
    <row r="7" spans="1:7" x14ac:dyDescent="0.25">
      <c r="A7" s="48"/>
      <c r="B7" s="224"/>
      <c r="C7" s="224"/>
      <c r="D7" s="224"/>
      <c r="E7" s="224"/>
      <c r="F7" s="224"/>
      <c r="G7" s="49"/>
    </row>
    <row r="8" spans="1:7" x14ac:dyDescent="0.25">
      <c r="A8" s="48"/>
      <c r="B8" s="224"/>
      <c r="C8" s="224"/>
      <c r="D8" s="224"/>
      <c r="E8" s="224"/>
      <c r="F8" s="224"/>
      <c r="G8" s="50"/>
    </row>
    <row r="9" spans="1:7" x14ac:dyDescent="0.25">
      <c r="A9" s="51"/>
      <c r="B9" s="206"/>
      <c r="C9" s="206"/>
      <c r="D9" s="206"/>
      <c r="E9" s="206"/>
      <c r="F9" s="206"/>
      <c r="G9" s="50"/>
    </row>
    <row r="10" spans="1:7" x14ac:dyDescent="0.25">
      <c r="A10" s="51"/>
      <c r="B10" s="206"/>
      <c r="C10" s="206"/>
      <c r="D10" s="206"/>
      <c r="E10" s="206"/>
      <c r="F10" s="206"/>
      <c r="G10" s="50"/>
    </row>
    <row r="11" spans="1:7" x14ac:dyDescent="0.25">
      <c r="A11" s="51"/>
      <c r="B11" s="206"/>
      <c r="C11" s="206"/>
      <c r="D11" s="206"/>
      <c r="E11" s="206"/>
      <c r="F11" s="206"/>
      <c r="G11" s="50"/>
    </row>
    <row r="12" spans="1:7" ht="15.75" thickBot="1" x14ac:dyDescent="0.3">
      <c r="A12" s="52"/>
      <c r="B12" s="53"/>
      <c r="C12" s="53"/>
      <c r="D12" s="53"/>
      <c r="E12" s="53"/>
      <c r="F12" s="53"/>
      <c r="G12" s="54"/>
    </row>
    <row r="13" spans="1:7" x14ac:dyDescent="0.25">
      <c r="A13" s="47"/>
      <c r="B13" s="55"/>
      <c r="C13" s="217" t="s">
        <v>138</v>
      </c>
      <c r="D13" s="217"/>
      <c r="E13" s="217"/>
      <c r="F13" s="218" t="s">
        <v>139</v>
      </c>
      <c r="G13" s="219"/>
    </row>
    <row r="14" spans="1:7" x14ac:dyDescent="0.25">
      <c r="A14" s="207" t="s">
        <v>140</v>
      </c>
      <c r="B14" s="208"/>
      <c r="C14" s="206"/>
      <c r="D14" s="206"/>
      <c r="E14" s="206"/>
      <c r="F14" s="212"/>
      <c r="G14" s="213"/>
    </row>
    <row r="15" spans="1:7" x14ac:dyDescent="0.25">
      <c r="A15" s="220"/>
      <c r="B15" s="221"/>
      <c r="C15" s="206"/>
      <c r="D15" s="206"/>
      <c r="E15" s="206"/>
      <c r="F15" s="222"/>
      <c r="G15" s="223"/>
    </row>
    <row r="16" spans="1:7" x14ac:dyDescent="0.25">
      <c r="A16" s="207" t="s">
        <v>141</v>
      </c>
      <c r="B16" s="208"/>
      <c r="C16" s="206"/>
      <c r="D16" s="206"/>
      <c r="E16" s="206"/>
      <c r="F16" s="212"/>
      <c r="G16" s="213"/>
    </row>
    <row r="17" spans="1:7" ht="15.75" thickBot="1" x14ac:dyDescent="0.3">
      <c r="A17" s="209"/>
      <c r="B17" s="210"/>
      <c r="C17" s="211"/>
      <c r="D17" s="211"/>
      <c r="E17" s="211"/>
      <c r="F17" s="214"/>
      <c r="G17" s="215"/>
    </row>
  </sheetData>
  <mergeCells count="18">
    <mergeCell ref="B9:F9"/>
    <mergeCell ref="B6:F6"/>
    <mergeCell ref="A1:G2"/>
    <mergeCell ref="A3:A5"/>
    <mergeCell ref="B3:F5"/>
    <mergeCell ref="A16:B17"/>
    <mergeCell ref="C16:E17"/>
    <mergeCell ref="F16:G17"/>
    <mergeCell ref="G3:G5"/>
    <mergeCell ref="B10:F10"/>
    <mergeCell ref="B11:F11"/>
    <mergeCell ref="C13:E13"/>
    <mergeCell ref="F13:G13"/>
    <mergeCell ref="A14:B15"/>
    <mergeCell ref="C14:E15"/>
    <mergeCell ref="F14:G15"/>
    <mergeCell ref="B7:F7"/>
    <mergeCell ref="B8:F8"/>
  </mergeCells>
  <pageMargins left="0.7" right="0.7" top="0.75" bottom="0.75" header="0.3" footer="0.3"/>
  <pageSetup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"/>
  <sheetViews>
    <sheetView workbookViewId="0">
      <selection activeCell="D7" sqref="D7"/>
    </sheetView>
  </sheetViews>
  <sheetFormatPr baseColWidth="10" defaultRowHeight="15" x14ac:dyDescent="0.25"/>
  <cols>
    <col min="1" max="1" width="22.85546875" customWidth="1"/>
    <col min="3" max="3" width="16.7109375" customWidth="1"/>
    <col min="5" max="5" width="17.140625" customWidth="1"/>
  </cols>
  <sheetData>
    <row r="1" spans="1:6" ht="60" x14ac:dyDescent="0.25">
      <c r="A1" s="80" t="s">
        <v>10</v>
      </c>
      <c r="B1" t="s">
        <v>190</v>
      </c>
      <c r="C1" s="80" t="s">
        <v>189</v>
      </c>
      <c r="D1" s="80" t="s">
        <v>204</v>
      </c>
      <c r="E1" s="87" t="s">
        <v>196</v>
      </c>
      <c r="F1" t="s">
        <v>77</v>
      </c>
    </row>
    <row r="2" spans="1:6" x14ac:dyDescent="0.25">
      <c r="B2">
        <v>6</v>
      </c>
      <c r="C2">
        <v>4</v>
      </c>
      <c r="D2">
        <v>15</v>
      </c>
      <c r="E2">
        <v>6</v>
      </c>
      <c r="F2">
        <f>SUM(B2:E2)</f>
        <v>31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ADMINISTRATIVO</vt:lpstr>
      <vt:lpstr>SOPORTE</vt:lpstr>
      <vt:lpstr>OPERATIVO</vt:lpstr>
      <vt:lpstr>CONTROL DE CAMBIOS</vt:lpstr>
      <vt:lpstr>Hoja1</vt:lpstr>
      <vt:lpstr>ADMINISTRATIVO!Área_de_impresión</vt:lpstr>
      <vt:lpstr>OPERATIVO!Área_de_impresión</vt:lpstr>
      <vt:lpstr>SOPORTE!Área_de_impresión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KATERINE</dc:creator>
  <cp:lastModifiedBy>JORGE MARTINEZ</cp:lastModifiedBy>
  <cp:lastPrinted>2012-05-10T21:46:32Z</cp:lastPrinted>
  <dcterms:created xsi:type="dcterms:W3CDTF">2012-04-17T19:21:48Z</dcterms:created>
  <dcterms:modified xsi:type="dcterms:W3CDTF">2020-03-03T13:25:29Z</dcterms:modified>
</cp:coreProperties>
</file>